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120" windowWidth="11010" windowHeight="9840" tabRatio="599"/>
  </bookViews>
  <sheets>
    <sheet name="12-18 лет" sheetId="7" r:id="rId1"/>
  </sheets>
  <calcPr calcId="125725" refMode="R1C1"/>
</workbook>
</file>

<file path=xl/calcChain.xml><?xml version="1.0" encoding="utf-8"?>
<calcChain xmlns="http://schemas.openxmlformats.org/spreadsheetml/2006/main">
  <c r="Q237" i="7"/>
  <c r="P237"/>
  <c r="O237"/>
  <c r="N237"/>
  <c r="M237"/>
  <c r="L237"/>
  <c r="K237"/>
  <c r="J237"/>
  <c r="I237"/>
  <c r="H237"/>
  <c r="G237"/>
  <c r="F237"/>
  <c r="Q230"/>
  <c r="Q238" s="1"/>
  <c r="P230"/>
  <c r="P238" s="1"/>
  <c r="O230"/>
  <c r="O238" s="1"/>
  <c r="N230"/>
  <c r="N238" s="1"/>
  <c r="M230"/>
  <c r="M238" s="1"/>
  <c r="L230"/>
  <c r="L238" s="1"/>
  <c r="K230"/>
  <c r="K238" s="1"/>
  <c r="J230"/>
  <c r="J238" s="1"/>
  <c r="I230"/>
  <c r="I238" s="1"/>
  <c r="H230"/>
  <c r="H238" s="1"/>
  <c r="G230"/>
  <c r="G238" s="1"/>
  <c r="F230"/>
  <c r="F238" s="1"/>
  <c r="A230"/>
  <c r="A227"/>
  <c r="Q217"/>
  <c r="Q218" s="1"/>
  <c r="P217"/>
  <c r="P218" s="1"/>
  <c r="O217"/>
  <c r="O218" s="1"/>
  <c r="N217"/>
  <c r="N218" s="1"/>
  <c r="M217"/>
  <c r="M218" s="1"/>
  <c r="L217"/>
  <c r="L218" s="1"/>
  <c r="K217"/>
  <c r="K218" s="1"/>
  <c r="J217"/>
  <c r="J218" s="1"/>
  <c r="I217"/>
  <c r="I218" s="1"/>
  <c r="H217"/>
  <c r="H218" s="1"/>
  <c r="G217"/>
  <c r="G218" s="1"/>
  <c r="F217"/>
  <c r="F218" s="1"/>
  <c r="Q210"/>
  <c r="P210"/>
  <c r="O210"/>
  <c r="N210"/>
  <c r="M210"/>
  <c r="L210"/>
  <c r="K210"/>
  <c r="J210"/>
  <c r="I210"/>
  <c r="H210"/>
  <c r="G210"/>
  <c r="F210"/>
  <c r="A210"/>
  <c r="A207"/>
  <c r="Q197"/>
  <c r="Q198" s="1"/>
  <c r="P197"/>
  <c r="P198" s="1"/>
  <c r="O197"/>
  <c r="O198" s="1"/>
  <c r="N197"/>
  <c r="N198" s="1"/>
  <c r="M197"/>
  <c r="M198" s="1"/>
  <c r="L197"/>
  <c r="L198" s="1"/>
  <c r="K197"/>
  <c r="K198" s="1"/>
  <c r="J197"/>
  <c r="J198" s="1"/>
  <c r="I197"/>
  <c r="I198" s="1"/>
  <c r="H197"/>
  <c r="H198" s="1"/>
  <c r="G197"/>
  <c r="G198" s="1"/>
  <c r="F197"/>
  <c r="F198" s="1"/>
  <c r="Q190"/>
  <c r="P190"/>
  <c r="O190"/>
  <c r="N190"/>
  <c r="M190"/>
  <c r="L190"/>
  <c r="K190"/>
  <c r="J190"/>
  <c r="I190"/>
  <c r="H190"/>
  <c r="G190"/>
  <c r="F190"/>
  <c r="A190"/>
  <c r="A187"/>
  <c r="Q177"/>
  <c r="P177"/>
  <c r="O177"/>
  <c r="N177"/>
  <c r="M177"/>
  <c r="L177"/>
  <c r="K177"/>
  <c r="J177"/>
  <c r="I177"/>
  <c r="H177"/>
  <c r="G177"/>
  <c r="F177"/>
  <c r="Q170"/>
  <c r="Q178" s="1"/>
  <c r="P170"/>
  <c r="P178" s="1"/>
  <c r="O170"/>
  <c r="O178" s="1"/>
  <c r="N170"/>
  <c r="N178" s="1"/>
  <c r="M170"/>
  <c r="M178" s="1"/>
  <c r="L170"/>
  <c r="L178" s="1"/>
  <c r="K170"/>
  <c r="K178" s="1"/>
  <c r="J170"/>
  <c r="J178" s="1"/>
  <c r="I170"/>
  <c r="I178" s="1"/>
  <c r="H170"/>
  <c r="H178" s="1"/>
  <c r="G170"/>
  <c r="G178" s="1"/>
  <c r="F170"/>
  <c r="F178" s="1"/>
  <c r="A170"/>
  <c r="A167"/>
  <c r="Q157"/>
  <c r="P157"/>
  <c r="O157"/>
  <c r="N157"/>
  <c r="M157"/>
  <c r="L157"/>
  <c r="K157"/>
  <c r="J157"/>
  <c r="I157"/>
  <c r="H157"/>
  <c r="G157"/>
  <c r="F157"/>
  <c r="Q150"/>
  <c r="Q158" s="1"/>
  <c r="P150"/>
  <c r="P158" s="1"/>
  <c r="O150"/>
  <c r="O158" s="1"/>
  <c r="N150"/>
  <c r="N158" s="1"/>
  <c r="M150"/>
  <c r="M158" s="1"/>
  <c r="L150"/>
  <c r="L158" s="1"/>
  <c r="K150"/>
  <c r="K158" s="1"/>
  <c r="J150"/>
  <c r="J158" s="1"/>
  <c r="I150"/>
  <c r="I158" s="1"/>
  <c r="H150"/>
  <c r="H158" s="1"/>
  <c r="G150"/>
  <c r="G158" s="1"/>
  <c r="F150"/>
  <c r="F158" s="1"/>
  <c r="A150"/>
  <c r="A147"/>
  <c r="L137"/>
  <c r="L138" s="1"/>
  <c r="K137"/>
  <c r="K138" s="1"/>
  <c r="J137"/>
  <c r="J138" s="1"/>
  <c r="F137"/>
  <c r="F138" s="1"/>
  <c r="Q133"/>
  <c r="Q137" s="1"/>
  <c r="Q138" s="1"/>
  <c r="P133"/>
  <c r="P137" s="1"/>
  <c r="P138" s="1"/>
  <c r="O133"/>
  <c r="O137" s="1"/>
  <c r="O138" s="1"/>
  <c r="N133"/>
  <c r="N137" s="1"/>
  <c r="N138" s="1"/>
  <c r="M133"/>
  <c r="M137" s="1"/>
  <c r="M138" s="1"/>
  <c r="J133"/>
  <c r="I133"/>
  <c r="I137" s="1"/>
  <c r="I138" s="1"/>
  <c r="H133"/>
  <c r="H137" s="1"/>
  <c r="H138" s="1"/>
  <c r="G133"/>
  <c r="G137" s="1"/>
  <c r="G138" s="1"/>
  <c r="F133"/>
  <c r="Q130"/>
  <c r="P130"/>
  <c r="O130"/>
  <c r="N130"/>
  <c r="M130"/>
  <c r="L130"/>
  <c r="K130"/>
  <c r="J130"/>
  <c r="I130"/>
  <c r="H130"/>
  <c r="G130"/>
  <c r="F130"/>
  <c r="A130"/>
  <c r="A127"/>
  <c r="N118"/>
  <c r="Q117"/>
  <c r="P117"/>
  <c r="O117"/>
  <c r="N117"/>
  <c r="M117"/>
  <c r="L117"/>
  <c r="K117"/>
  <c r="J117"/>
  <c r="I117"/>
  <c r="H117"/>
  <c r="G117"/>
  <c r="F117"/>
  <c r="Q111"/>
  <c r="Q118" s="1"/>
  <c r="P111"/>
  <c r="P118" s="1"/>
  <c r="O111"/>
  <c r="O118" s="1"/>
  <c r="N111"/>
  <c r="M111"/>
  <c r="M118" s="1"/>
  <c r="L111"/>
  <c r="L118" s="1"/>
  <c r="K111"/>
  <c r="K118" s="1"/>
  <c r="J111"/>
  <c r="J118" s="1"/>
  <c r="I111"/>
  <c r="I118" s="1"/>
  <c r="H111"/>
  <c r="H118" s="1"/>
  <c r="G111"/>
  <c r="G118" s="1"/>
  <c r="F111"/>
  <c r="F118" s="1"/>
  <c r="Q99"/>
  <c r="Q100" s="1"/>
  <c r="P99"/>
  <c r="P100" s="1"/>
  <c r="O99"/>
  <c r="O100" s="1"/>
  <c r="N99"/>
  <c r="N100" s="1"/>
  <c r="M99"/>
  <c r="M100" s="1"/>
  <c r="L99"/>
  <c r="L100" s="1"/>
  <c r="K99"/>
  <c r="K100" s="1"/>
  <c r="J99"/>
  <c r="J100" s="1"/>
  <c r="I99"/>
  <c r="I100" s="1"/>
  <c r="H99"/>
  <c r="H100" s="1"/>
  <c r="G99"/>
  <c r="G100" s="1"/>
  <c r="F99"/>
  <c r="F100" s="1"/>
  <c r="Q92"/>
  <c r="P92"/>
  <c r="O92"/>
  <c r="N92"/>
  <c r="M92"/>
  <c r="L92"/>
  <c r="K92"/>
  <c r="J92"/>
  <c r="I92"/>
  <c r="H92"/>
  <c r="G92"/>
  <c r="F92"/>
  <c r="A92"/>
  <c r="A89"/>
  <c r="Q79"/>
  <c r="P79"/>
  <c r="O79"/>
  <c r="N79"/>
  <c r="M79"/>
  <c r="L79"/>
  <c r="K79"/>
  <c r="J79"/>
  <c r="I79"/>
  <c r="H79"/>
  <c r="G79"/>
  <c r="F79"/>
  <c r="Q72"/>
  <c r="Q80" s="1"/>
  <c r="P72"/>
  <c r="P80" s="1"/>
  <c r="O72"/>
  <c r="O80" s="1"/>
  <c r="N72"/>
  <c r="N80" s="1"/>
  <c r="M72"/>
  <c r="M80" s="1"/>
  <c r="L72"/>
  <c r="L80" s="1"/>
  <c r="K72"/>
  <c r="K80" s="1"/>
  <c r="J72"/>
  <c r="J80" s="1"/>
  <c r="I72"/>
  <c r="I80" s="1"/>
  <c r="H72"/>
  <c r="H80" s="1"/>
  <c r="G72"/>
  <c r="G80" s="1"/>
  <c r="F72"/>
  <c r="F80" s="1"/>
  <c r="A72"/>
  <c r="A69"/>
  <c r="Q59"/>
  <c r="P59"/>
  <c r="O59"/>
  <c r="N59"/>
  <c r="M59"/>
  <c r="L59"/>
  <c r="K59"/>
  <c r="J59"/>
  <c r="I59"/>
  <c r="H59"/>
  <c r="G59"/>
  <c r="F59"/>
  <c r="Q52"/>
  <c r="Q60" s="1"/>
  <c r="P52"/>
  <c r="P60" s="1"/>
  <c r="O52"/>
  <c r="O60" s="1"/>
  <c r="N52"/>
  <c r="N60" s="1"/>
  <c r="M52"/>
  <c r="M60" s="1"/>
  <c r="L52"/>
  <c r="L60" s="1"/>
  <c r="K52"/>
  <c r="K60" s="1"/>
  <c r="J52"/>
  <c r="J60" s="1"/>
  <c r="I52"/>
  <c r="I60" s="1"/>
  <c r="H52"/>
  <c r="H60" s="1"/>
  <c r="G52"/>
  <c r="G60" s="1"/>
  <c r="F52"/>
  <c r="F60" s="1"/>
  <c r="Q39"/>
  <c r="Q40" s="1"/>
  <c r="P39"/>
  <c r="P40" s="1"/>
  <c r="O39"/>
  <c r="O40" s="1"/>
  <c r="N39"/>
  <c r="N40" s="1"/>
  <c r="M39"/>
  <c r="M40" s="1"/>
  <c r="L39"/>
  <c r="L40" s="1"/>
  <c r="K39"/>
  <c r="K40" s="1"/>
  <c r="J39"/>
  <c r="J40" s="1"/>
  <c r="I39"/>
  <c r="I40" s="1"/>
  <c r="H39"/>
  <c r="H40" s="1"/>
  <c r="G39"/>
  <c r="G40" s="1"/>
  <c r="F39"/>
  <c r="F40" s="1"/>
  <c r="Q32"/>
  <c r="P32"/>
  <c r="O32"/>
  <c r="N32"/>
  <c r="M32"/>
  <c r="L32"/>
  <c r="K32"/>
  <c r="J32"/>
  <c r="I32"/>
  <c r="H32"/>
  <c r="G32"/>
  <c r="F32"/>
  <c r="A32"/>
  <c r="A52" s="1"/>
  <c r="A29"/>
  <c r="A49" s="1"/>
  <c r="L19"/>
  <c r="L20" s="1"/>
  <c r="K19"/>
  <c r="K20" s="1"/>
  <c r="J19"/>
  <c r="J20" s="1"/>
  <c r="F19"/>
  <c r="F20" s="1"/>
  <c r="Q15"/>
  <c r="Q19" s="1"/>
  <c r="Q20" s="1"/>
  <c r="P15"/>
  <c r="P19" s="1"/>
  <c r="P20" s="1"/>
  <c r="O15"/>
  <c r="O19" s="1"/>
  <c r="O20" s="1"/>
  <c r="N15"/>
  <c r="N19" s="1"/>
  <c r="N20" s="1"/>
  <c r="M15"/>
  <c r="M19" s="1"/>
  <c r="M20" s="1"/>
  <c r="J15"/>
  <c r="I15"/>
  <c r="I19" s="1"/>
  <c r="I20" s="1"/>
  <c r="H15"/>
  <c r="H19" s="1"/>
  <c r="H20" s="1"/>
  <c r="G15"/>
  <c r="G19" s="1"/>
  <c r="G20" s="1"/>
  <c r="F15"/>
  <c r="Q12"/>
  <c r="P12"/>
  <c r="O12"/>
  <c r="N12"/>
  <c r="M12"/>
  <c r="L12"/>
  <c r="K12"/>
  <c r="J12"/>
  <c r="I12"/>
  <c r="H12"/>
  <c r="G12"/>
  <c r="F12"/>
  <c r="I239" l="1"/>
  <c r="I240" s="1"/>
  <c r="M239"/>
  <c r="M240" s="1"/>
  <c r="Q239"/>
  <c r="Q240" s="1"/>
  <c r="H239"/>
  <c r="H240" s="1"/>
  <c r="L239"/>
  <c r="L240" s="1"/>
  <c r="P239"/>
  <c r="P240" s="1"/>
  <c r="G239"/>
  <c r="G240" s="1"/>
  <c r="K239"/>
  <c r="K240" s="1"/>
  <c r="O239"/>
  <c r="O240" s="1"/>
  <c r="F239"/>
  <c r="F240" s="1"/>
  <c r="J239"/>
  <c r="J240" s="1"/>
  <c r="N239"/>
  <c r="N240" s="1"/>
</calcChain>
</file>

<file path=xl/sharedStrings.xml><?xml version="1.0" encoding="utf-8"?>
<sst xmlns="http://schemas.openxmlformats.org/spreadsheetml/2006/main" count="566" uniqueCount="110">
  <si>
    <t>ООО "СТК"</t>
  </si>
  <si>
    <t>День:</t>
  </si>
  <si>
    <t>Понедельник</t>
  </si>
  <si>
    <t>Сезон:</t>
  </si>
  <si>
    <t>Неделя:</t>
  </si>
  <si>
    <t>Возраст:</t>
  </si>
  <si>
    <t>№ рец.</t>
  </si>
  <si>
    <t>Прием пищи, наименование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</si>
  <si>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</si>
  <si>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</si>
  <si>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</si>
  <si>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</si>
  <si>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</si>
  <si>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</si>
  <si>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</si>
  <si>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</si>
  <si>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</si>
  <si>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</si>
  <si>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</si>
  <si>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</si>
  <si>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</si>
  <si>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</si>
  <si>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</si>
  <si>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</si>
  <si>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Обед</t>
  </si>
  <si>
    <t>Итого за Обед</t>
  </si>
  <si>
    <t>Итого за день</t>
  </si>
  <si>
    <t>Вторник</t>
  </si>
  <si>
    <t>Среда</t>
  </si>
  <si>
    <t>к/к</t>
  </si>
  <si>
    <t>Четверг</t>
  </si>
  <si>
    <t>Пятница</t>
  </si>
  <si>
    <t xml:space="preserve">Кофейный напиток </t>
  </si>
  <si>
    <t>200/5</t>
  </si>
  <si>
    <t xml:space="preserve">Плов из птицы (филе) </t>
  </si>
  <si>
    <t>Компот из сухофруктов с витамином "С"</t>
  </si>
  <si>
    <t xml:space="preserve">Хлеб ржано-пшеничный </t>
  </si>
  <si>
    <t xml:space="preserve">Какао с молоком </t>
  </si>
  <si>
    <t xml:space="preserve">Картофельное пюре </t>
  </si>
  <si>
    <t xml:space="preserve">Рассольник Ленинградский со сметаной </t>
  </si>
  <si>
    <t xml:space="preserve">Рис отварной </t>
  </si>
  <si>
    <t xml:space="preserve">Чай с сахаром 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</si>
  <si>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</si>
  <si>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</si>
  <si>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Птица, тушеная в сметанном соусе</t>
  </si>
  <si>
    <t>Итого среднее за день</t>
  </si>
  <si>
    <t>Приложение №8 к СанПиН 2.3/2.4.3590-20</t>
  </si>
  <si>
    <t>2*</t>
  </si>
  <si>
    <t>431*</t>
  </si>
  <si>
    <t>98*</t>
  </si>
  <si>
    <t>323*</t>
  </si>
  <si>
    <t>100*</t>
  </si>
  <si>
    <t>331*</t>
  </si>
  <si>
    <t>Итого за 12 дней</t>
  </si>
  <si>
    <t>** - Семидневное меню для основных вариантов стандартных диет с использованием блюд  оптимизированного состава, применяемых в лечебном питании. Москва-2010 г., Тутельян В.А., Гаппаров М.М.Г. И др.</t>
  </si>
  <si>
    <t>*** - Лечебное питание (в таблицах и схемах). Э. Н. Преображенская. Издательство „ПрофиКС” Санкт-Петербург 2013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</si>
  <si>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</si>
  <si>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</si>
  <si>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432*</t>
  </si>
  <si>
    <t>402*</t>
  </si>
  <si>
    <t>430*</t>
  </si>
  <si>
    <t>335*</t>
  </si>
  <si>
    <t>433*</t>
  </si>
  <si>
    <t>312*</t>
  </si>
  <si>
    <t>91*</t>
  </si>
  <si>
    <t>95*</t>
  </si>
  <si>
    <t>99*</t>
  </si>
  <si>
    <t>Суббота</t>
  </si>
  <si>
    <t>Котлеты рыбные любительские с соусом томатным</t>
  </si>
  <si>
    <t>Суп картофельный с рисом</t>
  </si>
  <si>
    <t>Макаронные изделия отварные</t>
  </si>
  <si>
    <t>Кондитерские изделия</t>
  </si>
  <si>
    <t xml:space="preserve">Борщ с капусты, картофелем и со сметаной </t>
  </si>
  <si>
    <t>Каша гречневая рассыпчатая</t>
  </si>
  <si>
    <t xml:space="preserve">Суп картофельный с горохом и гренками  </t>
  </si>
  <si>
    <t>314/366*</t>
  </si>
  <si>
    <t>Биточки рубленые из птицы с соусом молочным</t>
  </si>
  <si>
    <t>Чай с повидлом</t>
  </si>
  <si>
    <t>Бутерброд с джемом</t>
  </si>
  <si>
    <t>241/364*</t>
  </si>
  <si>
    <t>3*</t>
  </si>
  <si>
    <t>Бутерброд с сыром</t>
  </si>
  <si>
    <t>Суп картофельный с вермишелью</t>
  </si>
  <si>
    <t>283/364*</t>
  </si>
  <si>
    <t>Тефтели мясные с соусом молочным</t>
  </si>
  <si>
    <t>211*</t>
  </si>
  <si>
    <t xml:space="preserve">Суп картофельный с фасолью со сметаной </t>
  </si>
  <si>
    <t>257*</t>
  </si>
  <si>
    <t>Печень по-строгановски</t>
  </si>
  <si>
    <t>275/364*</t>
  </si>
  <si>
    <t xml:space="preserve">Котлеты мясо-картофельные по-хлыновски с соусом томатным </t>
  </si>
  <si>
    <t>250/20</t>
  </si>
  <si>
    <t>250/5</t>
  </si>
  <si>
    <t>273*</t>
  </si>
  <si>
    <t>Котлеты мясные с соусом томатным</t>
  </si>
  <si>
    <t>2-й Завтрак</t>
  </si>
  <si>
    <t>Итого за 2-й Завтрак</t>
  </si>
  <si>
    <t>Компот из смеси сухофруктов с витамином С</t>
  </si>
  <si>
    <t>Чай с сахаром и лимоном</t>
  </si>
  <si>
    <t>2-й автрак</t>
  </si>
  <si>
    <t>Примерное двухнедельное цикличное сбалансированное меню бюджетного горячего питания
для организации питания  обучающихся 12 лет и старше в муниципальных образовательных учреждениях, 
стоимостью 125 руб.</t>
  </si>
  <si>
    <t>12-18</t>
  </si>
  <si>
    <t>Биточки (особые) с соусом томатным</t>
  </si>
  <si>
    <t>411*</t>
  </si>
  <si>
    <t xml:space="preserve">Кисель плодово-ягодный с витамином  "С" </t>
  </si>
  <si>
    <t>394*</t>
  </si>
  <si>
    <t xml:space="preserve">Компот из свежих фруктов с витамином "С" </t>
  </si>
  <si>
    <t>110/25</t>
  </si>
  <si>
    <t>90/50</t>
  </si>
  <si>
    <t>180/5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</si>
</sst>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8"/>
      <name val="Arial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right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/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/>
    </xf>
    <xf numFmtId="49" fontId="0" fillId="0" borderId="0" xfId="0" applyNumberForma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4"/>
  <sheetViews>
    <sheetView tabSelected="1" view="pageBreakPreview" zoomScale="60" zoomScaleNormal="100" workbookViewId="0">
      <selection activeCell="AB18" sqref="AB18"/>
    </sheetView>
  </sheetViews>
  <sheetFormatPr defaultColWidth="10.5" defaultRowHeight="11.45" customHeight="1"/>
  <cols>
    <col min="1" max="1" width="10" style="23" customWidth="1"/>
    <col min="2" max="2" width="2" style="22" customWidth="1"/>
    <col min="3" max="3" width="8.5" style="22" customWidth="1"/>
    <col min="4" max="4" width="48.5" style="22" customWidth="1"/>
    <col min="5" max="5" width="15.1640625" style="22" customWidth="1"/>
    <col min="6" max="6" width="11.1640625" style="22" customWidth="1"/>
    <col min="7" max="7" width="9.33203125" style="22" customWidth="1"/>
    <col min="8" max="8" width="10.1640625" style="22" customWidth="1"/>
    <col min="9" max="9" width="10.5" style="22" customWidth="1"/>
    <col min="10" max="10" width="9.1640625" style="22" customWidth="1"/>
    <col min="11" max="11" width="8.6640625" style="22" customWidth="1"/>
    <col min="12" max="12" width="9" style="22" customWidth="1"/>
    <col min="13" max="14" width="10.33203125" style="22" customWidth="1"/>
    <col min="15" max="15" width="10.6640625" style="22" customWidth="1"/>
    <col min="16" max="16" width="9.33203125" style="22" customWidth="1"/>
    <col min="17" max="17" width="9.1640625" style="22" customWidth="1"/>
    <col min="18" max="256" width="10.5" style="1"/>
    <col min="257" max="257" width="10" style="1" customWidth="1"/>
    <col min="258" max="258" width="2" style="1" customWidth="1"/>
    <col min="259" max="259" width="8.5" style="1" customWidth="1"/>
    <col min="260" max="260" width="48.5" style="1" customWidth="1"/>
    <col min="261" max="261" width="15.1640625" style="1" customWidth="1"/>
    <col min="262" max="262" width="11.1640625" style="1" customWidth="1"/>
    <col min="263" max="263" width="9.33203125" style="1" customWidth="1"/>
    <col min="264" max="264" width="10.1640625" style="1" customWidth="1"/>
    <col min="265" max="265" width="10.5" style="1" customWidth="1"/>
    <col min="266" max="266" width="9.1640625" style="1" customWidth="1"/>
    <col min="267" max="267" width="8.6640625" style="1" customWidth="1"/>
    <col min="268" max="268" width="9" style="1" customWidth="1"/>
    <col min="269" max="270" width="10.33203125" style="1" customWidth="1"/>
    <col min="271" max="271" width="10.6640625" style="1" customWidth="1"/>
    <col min="272" max="272" width="9.33203125" style="1" customWidth="1"/>
    <col min="273" max="273" width="9.1640625" style="1" customWidth="1"/>
    <col min="274" max="512" width="10.5" style="1"/>
    <col min="513" max="513" width="10" style="1" customWidth="1"/>
    <col min="514" max="514" width="2" style="1" customWidth="1"/>
    <col min="515" max="515" width="8.5" style="1" customWidth="1"/>
    <col min="516" max="516" width="48.5" style="1" customWidth="1"/>
    <col min="517" max="517" width="15.1640625" style="1" customWidth="1"/>
    <col min="518" max="518" width="11.1640625" style="1" customWidth="1"/>
    <col min="519" max="519" width="9.33203125" style="1" customWidth="1"/>
    <col min="520" max="520" width="10.1640625" style="1" customWidth="1"/>
    <col min="521" max="521" width="10.5" style="1" customWidth="1"/>
    <col min="522" max="522" width="9.1640625" style="1" customWidth="1"/>
    <col min="523" max="523" width="8.6640625" style="1" customWidth="1"/>
    <col min="524" max="524" width="9" style="1" customWidth="1"/>
    <col min="525" max="526" width="10.33203125" style="1" customWidth="1"/>
    <col min="527" max="527" width="10.6640625" style="1" customWidth="1"/>
    <col min="528" max="528" width="9.33203125" style="1" customWidth="1"/>
    <col min="529" max="529" width="9.1640625" style="1" customWidth="1"/>
    <col min="530" max="768" width="10.5" style="1"/>
    <col min="769" max="769" width="10" style="1" customWidth="1"/>
    <col min="770" max="770" width="2" style="1" customWidth="1"/>
    <col min="771" max="771" width="8.5" style="1" customWidth="1"/>
    <col min="772" max="772" width="48.5" style="1" customWidth="1"/>
    <col min="773" max="773" width="15.1640625" style="1" customWidth="1"/>
    <col min="774" max="774" width="11.1640625" style="1" customWidth="1"/>
    <col min="775" max="775" width="9.33203125" style="1" customWidth="1"/>
    <col min="776" max="776" width="10.1640625" style="1" customWidth="1"/>
    <col min="777" max="777" width="10.5" style="1" customWidth="1"/>
    <col min="778" max="778" width="9.1640625" style="1" customWidth="1"/>
    <col min="779" max="779" width="8.6640625" style="1" customWidth="1"/>
    <col min="780" max="780" width="9" style="1" customWidth="1"/>
    <col min="781" max="782" width="10.33203125" style="1" customWidth="1"/>
    <col min="783" max="783" width="10.6640625" style="1" customWidth="1"/>
    <col min="784" max="784" width="9.33203125" style="1" customWidth="1"/>
    <col min="785" max="785" width="9.1640625" style="1" customWidth="1"/>
    <col min="786" max="1024" width="10.5" style="1"/>
    <col min="1025" max="1025" width="10" style="1" customWidth="1"/>
    <col min="1026" max="1026" width="2" style="1" customWidth="1"/>
    <col min="1027" max="1027" width="8.5" style="1" customWidth="1"/>
    <col min="1028" max="1028" width="48.5" style="1" customWidth="1"/>
    <col min="1029" max="1029" width="15.1640625" style="1" customWidth="1"/>
    <col min="1030" max="1030" width="11.1640625" style="1" customWidth="1"/>
    <col min="1031" max="1031" width="9.33203125" style="1" customWidth="1"/>
    <col min="1032" max="1032" width="10.1640625" style="1" customWidth="1"/>
    <col min="1033" max="1033" width="10.5" style="1" customWidth="1"/>
    <col min="1034" max="1034" width="9.1640625" style="1" customWidth="1"/>
    <col min="1035" max="1035" width="8.6640625" style="1" customWidth="1"/>
    <col min="1036" max="1036" width="9" style="1" customWidth="1"/>
    <col min="1037" max="1038" width="10.33203125" style="1" customWidth="1"/>
    <col min="1039" max="1039" width="10.6640625" style="1" customWidth="1"/>
    <col min="1040" max="1040" width="9.33203125" style="1" customWidth="1"/>
    <col min="1041" max="1041" width="9.1640625" style="1" customWidth="1"/>
    <col min="1042" max="1280" width="10.5" style="1"/>
    <col min="1281" max="1281" width="10" style="1" customWidth="1"/>
    <col min="1282" max="1282" width="2" style="1" customWidth="1"/>
    <col min="1283" max="1283" width="8.5" style="1" customWidth="1"/>
    <col min="1284" max="1284" width="48.5" style="1" customWidth="1"/>
    <col min="1285" max="1285" width="15.1640625" style="1" customWidth="1"/>
    <col min="1286" max="1286" width="11.1640625" style="1" customWidth="1"/>
    <col min="1287" max="1287" width="9.33203125" style="1" customWidth="1"/>
    <col min="1288" max="1288" width="10.1640625" style="1" customWidth="1"/>
    <col min="1289" max="1289" width="10.5" style="1" customWidth="1"/>
    <col min="1290" max="1290" width="9.1640625" style="1" customWidth="1"/>
    <col min="1291" max="1291" width="8.6640625" style="1" customWidth="1"/>
    <col min="1292" max="1292" width="9" style="1" customWidth="1"/>
    <col min="1293" max="1294" width="10.33203125" style="1" customWidth="1"/>
    <col min="1295" max="1295" width="10.6640625" style="1" customWidth="1"/>
    <col min="1296" max="1296" width="9.33203125" style="1" customWidth="1"/>
    <col min="1297" max="1297" width="9.1640625" style="1" customWidth="1"/>
    <col min="1298" max="1536" width="10.5" style="1"/>
    <col min="1537" max="1537" width="10" style="1" customWidth="1"/>
    <col min="1538" max="1538" width="2" style="1" customWidth="1"/>
    <col min="1539" max="1539" width="8.5" style="1" customWidth="1"/>
    <col min="1540" max="1540" width="48.5" style="1" customWidth="1"/>
    <col min="1541" max="1541" width="15.1640625" style="1" customWidth="1"/>
    <col min="1542" max="1542" width="11.1640625" style="1" customWidth="1"/>
    <col min="1543" max="1543" width="9.33203125" style="1" customWidth="1"/>
    <col min="1544" max="1544" width="10.1640625" style="1" customWidth="1"/>
    <col min="1545" max="1545" width="10.5" style="1" customWidth="1"/>
    <col min="1546" max="1546" width="9.1640625" style="1" customWidth="1"/>
    <col min="1547" max="1547" width="8.6640625" style="1" customWidth="1"/>
    <col min="1548" max="1548" width="9" style="1" customWidth="1"/>
    <col min="1549" max="1550" width="10.33203125" style="1" customWidth="1"/>
    <col min="1551" max="1551" width="10.6640625" style="1" customWidth="1"/>
    <col min="1552" max="1552" width="9.33203125" style="1" customWidth="1"/>
    <col min="1553" max="1553" width="9.1640625" style="1" customWidth="1"/>
    <col min="1554" max="1792" width="10.5" style="1"/>
    <col min="1793" max="1793" width="10" style="1" customWidth="1"/>
    <col min="1794" max="1794" width="2" style="1" customWidth="1"/>
    <col min="1795" max="1795" width="8.5" style="1" customWidth="1"/>
    <col min="1796" max="1796" width="48.5" style="1" customWidth="1"/>
    <col min="1797" max="1797" width="15.1640625" style="1" customWidth="1"/>
    <col min="1798" max="1798" width="11.1640625" style="1" customWidth="1"/>
    <col min="1799" max="1799" width="9.33203125" style="1" customWidth="1"/>
    <col min="1800" max="1800" width="10.1640625" style="1" customWidth="1"/>
    <col min="1801" max="1801" width="10.5" style="1" customWidth="1"/>
    <col min="1802" max="1802" width="9.1640625" style="1" customWidth="1"/>
    <col min="1803" max="1803" width="8.6640625" style="1" customWidth="1"/>
    <col min="1804" max="1804" width="9" style="1" customWidth="1"/>
    <col min="1805" max="1806" width="10.33203125" style="1" customWidth="1"/>
    <col min="1807" max="1807" width="10.6640625" style="1" customWidth="1"/>
    <col min="1808" max="1808" width="9.33203125" style="1" customWidth="1"/>
    <col min="1809" max="1809" width="9.1640625" style="1" customWidth="1"/>
    <col min="1810" max="2048" width="10.5" style="1"/>
    <col min="2049" max="2049" width="10" style="1" customWidth="1"/>
    <col min="2050" max="2050" width="2" style="1" customWidth="1"/>
    <col min="2051" max="2051" width="8.5" style="1" customWidth="1"/>
    <col min="2052" max="2052" width="48.5" style="1" customWidth="1"/>
    <col min="2053" max="2053" width="15.1640625" style="1" customWidth="1"/>
    <col min="2054" max="2054" width="11.1640625" style="1" customWidth="1"/>
    <col min="2055" max="2055" width="9.33203125" style="1" customWidth="1"/>
    <col min="2056" max="2056" width="10.1640625" style="1" customWidth="1"/>
    <col min="2057" max="2057" width="10.5" style="1" customWidth="1"/>
    <col min="2058" max="2058" width="9.1640625" style="1" customWidth="1"/>
    <col min="2059" max="2059" width="8.6640625" style="1" customWidth="1"/>
    <col min="2060" max="2060" width="9" style="1" customWidth="1"/>
    <col min="2061" max="2062" width="10.33203125" style="1" customWidth="1"/>
    <col min="2063" max="2063" width="10.6640625" style="1" customWidth="1"/>
    <col min="2064" max="2064" width="9.33203125" style="1" customWidth="1"/>
    <col min="2065" max="2065" width="9.1640625" style="1" customWidth="1"/>
    <col min="2066" max="2304" width="10.5" style="1"/>
    <col min="2305" max="2305" width="10" style="1" customWidth="1"/>
    <col min="2306" max="2306" width="2" style="1" customWidth="1"/>
    <col min="2307" max="2307" width="8.5" style="1" customWidth="1"/>
    <col min="2308" max="2308" width="48.5" style="1" customWidth="1"/>
    <col min="2309" max="2309" width="15.1640625" style="1" customWidth="1"/>
    <col min="2310" max="2310" width="11.1640625" style="1" customWidth="1"/>
    <col min="2311" max="2311" width="9.33203125" style="1" customWidth="1"/>
    <col min="2312" max="2312" width="10.1640625" style="1" customWidth="1"/>
    <col min="2313" max="2313" width="10.5" style="1" customWidth="1"/>
    <col min="2314" max="2314" width="9.1640625" style="1" customWidth="1"/>
    <col min="2315" max="2315" width="8.6640625" style="1" customWidth="1"/>
    <col min="2316" max="2316" width="9" style="1" customWidth="1"/>
    <col min="2317" max="2318" width="10.33203125" style="1" customWidth="1"/>
    <col min="2319" max="2319" width="10.6640625" style="1" customWidth="1"/>
    <col min="2320" max="2320" width="9.33203125" style="1" customWidth="1"/>
    <col min="2321" max="2321" width="9.1640625" style="1" customWidth="1"/>
    <col min="2322" max="2560" width="10.5" style="1"/>
    <col min="2561" max="2561" width="10" style="1" customWidth="1"/>
    <col min="2562" max="2562" width="2" style="1" customWidth="1"/>
    <col min="2563" max="2563" width="8.5" style="1" customWidth="1"/>
    <col min="2564" max="2564" width="48.5" style="1" customWidth="1"/>
    <col min="2565" max="2565" width="15.1640625" style="1" customWidth="1"/>
    <col min="2566" max="2566" width="11.1640625" style="1" customWidth="1"/>
    <col min="2567" max="2567" width="9.33203125" style="1" customWidth="1"/>
    <col min="2568" max="2568" width="10.1640625" style="1" customWidth="1"/>
    <col min="2569" max="2569" width="10.5" style="1" customWidth="1"/>
    <col min="2570" max="2570" width="9.1640625" style="1" customWidth="1"/>
    <col min="2571" max="2571" width="8.6640625" style="1" customWidth="1"/>
    <col min="2572" max="2572" width="9" style="1" customWidth="1"/>
    <col min="2573" max="2574" width="10.33203125" style="1" customWidth="1"/>
    <col min="2575" max="2575" width="10.6640625" style="1" customWidth="1"/>
    <col min="2576" max="2576" width="9.33203125" style="1" customWidth="1"/>
    <col min="2577" max="2577" width="9.1640625" style="1" customWidth="1"/>
    <col min="2578" max="2816" width="10.5" style="1"/>
    <col min="2817" max="2817" width="10" style="1" customWidth="1"/>
    <col min="2818" max="2818" width="2" style="1" customWidth="1"/>
    <col min="2819" max="2819" width="8.5" style="1" customWidth="1"/>
    <col min="2820" max="2820" width="48.5" style="1" customWidth="1"/>
    <col min="2821" max="2821" width="15.1640625" style="1" customWidth="1"/>
    <col min="2822" max="2822" width="11.1640625" style="1" customWidth="1"/>
    <col min="2823" max="2823" width="9.33203125" style="1" customWidth="1"/>
    <col min="2824" max="2824" width="10.1640625" style="1" customWidth="1"/>
    <col min="2825" max="2825" width="10.5" style="1" customWidth="1"/>
    <col min="2826" max="2826" width="9.1640625" style="1" customWidth="1"/>
    <col min="2827" max="2827" width="8.6640625" style="1" customWidth="1"/>
    <col min="2828" max="2828" width="9" style="1" customWidth="1"/>
    <col min="2829" max="2830" width="10.33203125" style="1" customWidth="1"/>
    <col min="2831" max="2831" width="10.6640625" style="1" customWidth="1"/>
    <col min="2832" max="2832" width="9.33203125" style="1" customWidth="1"/>
    <col min="2833" max="2833" width="9.1640625" style="1" customWidth="1"/>
    <col min="2834" max="3072" width="10.5" style="1"/>
    <col min="3073" max="3073" width="10" style="1" customWidth="1"/>
    <col min="3074" max="3074" width="2" style="1" customWidth="1"/>
    <col min="3075" max="3075" width="8.5" style="1" customWidth="1"/>
    <col min="3076" max="3076" width="48.5" style="1" customWidth="1"/>
    <col min="3077" max="3077" width="15.1640625" style="1" customWidth="1"/>
    <col min="3078" max="3078" width="11.1640625" style="1" customWidth="1"/>
    <col min="3079" max="3079" width="9.33203125" style="1" customWidth="1"/>
    <col min="3080" max="3080" width="10.1640625" style="1" customWidth="1"/>
    <col min="3081" max="3081" width="10.5" style="1" customWidth="1"/>
    <col min="3082" max="3082" width="9.1640625" style="1" customWidth="1"/>
    <col min="3083" max="3083" width="8.6640625" style="1" customWidth="1"/>
    <col min="3084" max="3084" width="9" style="1" customWidth="1"/>
    <col min="3085" max="3086" width="10.33203125" style="1" customWidth="1"/>
    <col min="3087" max="3087" width="10.6640625" style="1" customWidth="1"/>
    <col min="3088" max="3088" width="9.33203125" style="1" customWidth="1"/>
    <col min="3089" max="3089" width="9.1640625" style="1" customWidth="1"/>
    <col min="3090" max="3328" width="10.5" style="1"/>
    <col min="3329" max="3329" width="10" style="1" customWidth="1"/>
    <col min="3330" max="3330" width="2" style="1" customWidth="1"/>
    <col min="3331" max="3331" width="8.5" style="1" customWidth="1"/>
    <col min="3332" max="3332" width="48.5" style="1" customWidth="1"/>
    <col min="3333" max="3333" width="15.1640625" style="1" customWidth="1"/>
    <col min="3334" max="3334" width="11.1640625" style="1" customWidth="1"/>
    <col min="3335" max="3335" width="9.33203125" style="1" customWidth="1"/>
    <col min="3336" max="3336" width="10.1640625" style="1" customWidth="1"/>
    <col min="3337" max="3337" width="10.5" style="1" customWidth="1"/>
    <col min="3338" max="3338" width="9.1640625" style="1" customWidth="1"/>
    <col min="3339" max="3339" width="8.6640625" style="1" customWidth="1"/>
    <col min="3340" max="3340" width="9" style="1" customWidth="1"/>
    <col min="3341" max="3342" width="10.33203125" style="1" customWidth="1"/>
    <col min="3343" max="3343" width="10.6640625" style="1" customWidth="1"/>
    <col min="3344" max="3344" width="9.33203125" style="1" customWidth="1"/>
    <col min="3345" max="3345" width="9.1640625" style="1" customWidth="1"/>
    <col min="3346" max="3584" width="10.5" style="1"/>
    <col min="3585" max="3585" width="10" style="1" customWidth="1"/>
    <col min="3586" max="3586" width="2" style="1" customWidth="1"/>
    <col min="3587" max="3587" width="8.5" style="1" customWidth="1"/>
    <col min="3588" max="3588" width="48.5" style="1" customWidth="1"/>
    <col min="3589" max="3589" width="15.1640625" style="1" customWidth="1"/>
    <col min="3590" max="3590" width="11.1640625" style="1" customWidth="1"/>
    <col min="3591" max="3591" width="9.33203125" style="1" customWidth="1"/>
    <col min="3592" max="3592" width="10.1640625" style="1" customWidth="1"/>
    <col min="3593" max="3593" width="10.5" style="1" customWidth="1"/>
    <col min="3594" max="3594" width="9.1640625" style="1" customWidth="1"/>
    <col min="3595" max="3595" width="8.6640625" style="1" customWidth="1"/>
    <col min="3596" max="3596" width="9" style="1" customWidth="1"/>
    <col min="3597" max="3598" width="10.33203125" style="1" customWidth="1"/>
    <col min="3599" max="3599" width="10.6640625" style="1" customWidth="1"/>
    <col min="3600" max="3600" width="9.33203125" style="1" customWidth="1"/>
    <col min="3601" max="3601" width="9.1640625" style="1" customWidth="1"/>
    <col min="3602" max="3840" width="10.5" style="1"/>
    <col min="3841" max="3841" width="10" style="1" customWidth="1"/>
    <col min="3842" max="3842" width="2" style="1" customWidth="1"/>
    <col min="3843" max="3843" width="8.5" style="1" customWidth="1"/>
    <col min="3844" max="3844" width="48.5" style="1" customWidth="1"/>
    <col min="3845" max="3845" width="15.1640625" style="1" customWidth="1"/>
    <col min="3846" max="3846" width="11.1640625" style="1" customWidth="1"/>
    <col min="3847" max="3847" width="9.33203125" style="1" customWidth="1"/>
    <col min="3848" max="3848" width="10.1640625" style="1" customWidth="1"/>
    <col min="3849" max="3849" width="10.5" style="1" customWidth="1"/>
    <col min="3850" max="3850" width="9.1640625" style="1" customWidth="1"/>
    <col min="3851" max="3851" width="8.6640625" style="1" customWidth="1"/>
    <col min="3852" max="3852" width="9" style="1" customWidth="1"/>
    <col min="3853" max="3854" width="10.33203125" style="1" customWidth="1"/>
    <col min="3855" max="3855" width="10.6640625" style="1" customWidth="1"/>
    <col min="3856" max="3856" width="9.33203125" style="1" customWidth="1"/>
    <col min="3857" max="3857" width="9.1640625" style="1" customWidth="1"/>
    <col min="3858" max="4096" width="10.5" style="1"/>
    <col min="4097" max="4097" width="10" style="1" customWidth="1"/>
    <col min="4098" max="4098" width="2" style="1" customWidth="1"/>
    <col min="4099" max="4099" width="8.5" style="1" customWidth="1"/>
    <col min="4100" max="4100" width="48.5" style="1" customWidth="1"/>
    <col min="4101" max="4101" width="15.1640625" style="1" customWidth="1"/>
    <col min="4102" max="4102" width="11.1640625" style="1" customWidth="1"/>
    <col min="4103" max="4103" width="9.33203125" style="1" customWidth="1"/>
    <col min="4104" max="4104" width="10.1640625" style="1" customWidth="1"/>
    <col min="4105" max="4105" width="10.5" style="1" customWidth="1"/>
    <col min="4106" max="4106" width="9.1640625" style="1" customWidth="1"/>
    <col min="4107" max="4107" width="8.6640625" style="1" customWidth="1"/>
    <col min="4108" max="4108" width="9" style="1" customWidth="1"/>
    <col min="4109" max="4110" width="10.33203125" style="1" customWidth="1"/>
    <col min="4111" max="4111" width="10.6640625" style="1" customWidth="1"/>
    <col min="4112" max="4112" width="9.33203125" style="1" customWidth="1"/>
    <col min="4113" max="4113" width="9.1640625" style="1" customWidth="1"/>
    <col min="4114" max="4352" width="10.5" style="1"/>
    <col min="4353" max="4353" width="10" style="1" customWidth="1"/>
    <col min="4354" max="4354" width="2" style="1" customWidth="1"/>
    <col min="4355" max="4355" width="8.5" style="1" customWidth="1"/>
    <col min="4356" max="4356" width="48.5" style="1" customWidth="1"/>
    <col min="4357" max="4357" width="15.1640625" style="1" customWidth="1"/>
    <col min="4358" max="4358" width="11.1640625" style="1" customWidth="1"/>
    <col min="4359" max="4359" width="9.33203125" style="1" customWidth="1"/>
    <col min="4360" max="4360" width="10.1640625" style="1" customWidth="1"/>
    <col min="4361" max="4361" width="10.5" style="1" customWidth="1"/>
    <col min="4362" max="4362" width="9.1640625" style="1" customWidth="1"/>
    <col min="4363" max="4363" width="8.6640625" style="1" customWidth="1"/>
    <col min="4364" max="4364" width="9" style="1" customWidth="1"/>
    <col min="4365" max="4366" width="10.33203125" style="1" customWidth="1"/>
    <col min="4367" max="4367" width="10.6640625" style="1" customWidth="1"/>
    <col min="4368" max="4368" width="9.33203125" style="1" customWidth="1"/>
    <col min="4369" max="4369" width="9.1640625" style="1" customWidth="1"/>
    <col min="4370" max="4608" width="10.5" style="1"/>
    <col min="4609" max="4609" width="10" style="1" customWidth="1"/>
    <col min="4610" max="4610" width="2" style="1" customWidth="1"/>
    <col min="4611" max="4611" width="8.5" style="1" customWidth="1"/>
    <col min="4612" max="4612" width="48.5" style="1" customWidth="1"/>
    <col min="4613" max="4613" width="15.1640625" style="1" customWidth="1"/>
    <col min="4614" max="4614" width="11.1640625" style="1" customWidth="1"/>
    <col min="4615" max="4615" width="9.33203125" style="1" customWidth="1"/>
    <col min="4616" max="4616" width="10.1640625" style="1" customWidth="1"/>
    <col min="4617" max="4617" width="10.5" style="1" customWidth="1"/>
    <col min="4618" max="4618" width="9.1640625" style="1" customWidth="1"/>
    <col min="4619" max="4619" width="8.6640625" style="1" customWidth="1"/>
    <col min="4620" max="4620" width="9" style="1" customWidth="1"/>
    <col min="4621" max="4622" width="10.33203125" style="1" customWidth="1"/>
    <col min="4623" max="4623" width="10.6640625" style="1" customWidth="1"/>
    <col min="4624" max="4624" width="9.33203125" style="1" customWidth="1"/>
    <col min="4625" max="4625" width="9.1640625" style="1" customWidth="1"/>
    <col min="4626" max="4864" width="10.5" style="1"/>
    <col min="4865" max="4865" width="10" style="1" customWidth="1"/>
    <col min="4866" max="4866" width="2" style="1" customWidth="1"/>
    <col min="4867" max="4867" width="8.5" style="1" customWidth="1"/>
    <col min="4868" max="4868" width="48.5" style="1" customWidth="1"/>
    <col min="4869" max="4869" width="15.1640625" style="1" customWidth="1"/>
    <col min="4870" max="4870" width="11.1640625" style="1" customWidth="1"/>
    <col min="4871" max="4871" width="9.33203125" style="1" customWidth="1"/>
    <col min="4872" max="4872" width="10.1640625" style="1" customWidth="1"/>
    <col min="4873" max="4873" width="10.5" style="1" customWidth="1"/>
    <col min="4874" max="4874" width="9.1640625" style="1" customWidth="1"/>
    <col min="4875" max="4875" width="8.6640625" style="1" customWidth="1"/>
    <col min="4876" max="4876" width="9" style="1" customWidth="1"/>
    <col min="4877" max="4878" width="10.33203125" style="1" customWidth="1"/>
    <col min="4879" max="4879" width="10.6640625" style="1" customWidth="1"/>
    <col min="4880" max="4880" width="9.33203125" style="1" customWidth="1"/>
    <col min="4881" max="4881" width="9.1640625" style="1" customWidth="1"/>
    <col min="4882" max="5120" width="10.5" style="1"/>
    <col min="5121" max="5121" width="10" style="1" customWidth="1"/>
    <col min="5122" max="5122" width="2" style="1" customWidth="1"/>
    <col min="5123" max="5123" width="8.5" style="1" customWidth="1"/>
    <col min="5124" max="5124" width="48.5" style="1" customWidth="1"/>
    <col min="5125" max="5125" width="15.1640625" style="1" customWidth="1"/>
    <col min="5126" max="5126" width="11.1640625" style="1" customWidth="1"/>
    <col min="5127" max="5127" width="9.33203125" style="1" customWidth="1"/>
    <col min="5128" max="5128" width="10.1640625" style="1" customWidth="1"/>
    <col min="5129" max="5129" width="10.5" style="1" customWidth="1"/>
    <col min="5130" max="5130" width="9.1640625" style="1" customWidth="1"/>
    <col min="5131" max="5131" width="8.6640625" style="1" customWidth="1"/>
    <col min="5132" max="5132" width="9" style="1" customWidth="1"/>
    <col min="5133" max="5134" width="10.33203125" style="1" customWidth="1"/>
    <col min="5135" max="5135" width="10.6640625" style="1" customWidth="1"/>
    <col min="5136" max="5136" width="9.33203125" style="1" customWidth="1"/>
    <col min="5137" max="5137" width="9.1640625" style="1" customWidth="1"/>
    <col min="5138" max="5376" width="10.5" style="1"/>
    <col min="5377" max="5377" width="10" style="1" customWidth="1"/>
    <col min="5378" max="5378" width="2" style="1" customWidth="1"/>
    <col min="5379" max="5379" width="8.5" style="1" customWidth="1"/>
    <col min="5380" max="5380" width="48.5" style="1" customWidth="1"/>
    <col min="5381" max="5381" width="15.1640625" style="1" customWidth="1"/>
    <col min="5382" max="5382" width="11.1640625" style="1" customWidth="1"/>
    <col min="5383" max="5383" width="9.33203125" style="1" customWidth="1"/>
    <col min="5384" max="5384" width="10.1640625" style="1" customWidth="1"/>
    <col min="5385" max="5385" width="10.5" style="1" customWidth="1"/>
    <col min="5386" max="5386" width="9.1640625" style="1" customWidth="1"/>
    <col min="5387" max="5387" width="8.6640625" style="1" customWidth="1"/>
    <col min="5388" max="5388" width="9" style="1" customWidth="1"/>
    <col min="5389" max="5390" width="10.33203125" style="1" customWidth="1"/>
    <col min="5391" max="5391" width="10.6640625" style="1" customWidth="1"/>
    <col min="5392" max="5392" width="9.33203125" style="1" customWidth="1"/>
    <col min="5393" max="5393" width="9.1640625" style="1" customWidth="1"/>
    <col min="5394" max="5632" width="10.5" style="1"/>
    <col min="5633" max="5633" width="10" style="1" customWidth="1"/>
    <col min="5634" max="5634" width="2" style="1" customWidth="1"/>
    <col min="5635" max="5635" width="8.5" style="1" customWidth="1"/>
    <col min="5636" max="5636" width="48.5" style="1" customWidth="1"/>
    <col min="5637" max="5637" width="15.1640625" style="1" customWidth="1"/>
    <col min="5638" max="5638" width="11.1640625" style="1" customWidth="1"/>
    <col min="5639" max="5639" width="9.33203125" style="1" customWidth="1"/>
    <col min="5640" max="5640" width="10.1640625" style="1" customWidth="1"/>
    <col min="5641" max="5641" width="10.5" style="1" customWidth="1"/>
    <col min="5642" max="5642" width="9.1640625" style="1" customWidth="1"/>
    <col min="5643" max="5643" width="8.6640625" style="1" customWidth="1"/>
    <col min="5644" max="5644" width="9" style="1" customWidth="1"/>
    <col min="5645" max="5646" width="10.33203125" style="1" customWidth="1"/>
    <col min="5647" max="5647" width="10.6640625" style="1" customWidth="1"/>
    <col min="5648" max="5648" width="9.33203125" style="1" customWidth="1"/>
    <col min="5649" max="5649" width="9.1640625" style="1" customWidth="1"/>
    <col min="5650" max="5888" width="10.5" style="1"/>
    <col min="5889" max="5889" width="10" style="1" customWidth="1"/>
    <col min="5890" max="5890" width="2" style="1" customWidth="1"/>
    <col min="5891" max="5891" width="8.5" style="1" customWidth="1"/>
    <col min="5892" max="5892" width="48.5" style="1" customWidth="1"/>
    <col min="5893" max="5893" width="15.1640625" style="1" customWidth="1"/>
    <col min="5894" max="5894" width="11.1640625" style="1" customWidth="1"/>
    <col min="5895" max="5895" width="9.33203125" style="1" customWidth="1"/>
    <col min="5896" max="5896" width="10.1640625" style="1" customWidth="1"/>
    <col min="5897" max="5897" width="10.5" style="1" customWidth="1"/>
    <col min="5898" max="5898" width="9.1640625" style="1" customWidth="1"/>
    <col min="5899" max="5899" width="8.6640625" style="1" customWidth="1"/>
    <col min="5900" max="5900" width="9" style="1" customWidth="1"/>
    <col min="5901" max="5902" width="10.33203125" style="1" customWidth="1"/>
    <col min="5903" max="5903" width="10.6640625" style="1" customWidth="1"/>
    <col min="5904" max="5904" width="9.33203125" style="1" customWidth="1"/>
    <col min="5905" max="5905" width="9.1640625" style="1" customWidth="1"/>
    <col min="5906" max="6144" width="10.5" style="1"/>
    <col min="6145" max="6145" width="10" style="1" customWidth="1"/>
    <col min="6146" max="6146" width="2" style="1" customWidth="1"/>
    <col min="6147" max="6147" width="8.5" style="1" customWidth="1"/>
    <col min="6148" max="6148" width="48.5" style="1" customWidth="1"/>
    <col min="6149" max="6149" width="15.1640625" style="1" customWidth="1"/>
    <col min="6150" max="6150" width="11.1640625" style="1" customWidth="1"/>
    <col min="6151" max="6151" width="9.33203125" style="1" customWidth="1"/>
    <col min="6152" max="6152" width="10.1640625" style="1" customWidth="1"/>
    <col min="6153" max="6153" width="10.5" style="1" customWidth="1"/>
    <col min="6154" max="6154" width="9.1640625" style="1" customWidth="1"/>
    <col min="6155" max="6155" width="8.6640625" style="1" customWidth="1"/>
    <col min="6156" max="6156" width="9" style="1" customWidth="1"/>
    <col min="6157" max="6158" width="10.33203125" style="1" customWidth="1"/>
    <col min="6159" max="6159" width="10.6640625" style="1" customWidth="1"/>
    <col min="6160" max="6160" width="9.33203125" style="1" customWidth="1"/>
    <col min="6161" max="6161" width="9.1640625" style="1" customWidth="1"/>
    <col min="6162" max="6400" width="10.5" style="1"/>
    <col min="6401" max="6401" width="10" style="1" customWidth="1"/>
    <col min="6402" max="6402" width="2" style="1" customWidth="1"/>
    <col min="6403" max="6403" width="8.5" style="1" customWidth="1"/>
    <col min="6404" max="6404" width="48.5" style="1" customWidth="1"/>
    <col min="6405" max="6405" width="15.1640625" style="1" customWidth="1"/>
    <col min="6406" max="6406" width="11.1640625" style="1" customWidth="1"/>
    <col min="6407" max="6407" width="9.33203125" style="1" customWidth="1"/>
    <col min="6408" max="6408" width="10.1640625" style="1" customWidth="1"/>
    <col min="6409" max="6409" width="10.5" style="1" customWidth="1"/>
    <col min="6410" max="6410" width="9.1640625" style="1" customWidth="1"/>
    <col min="6411" max="6411" width="8.6640625" style="1" customWidth="1"/>
    <col min="6412" max="6412" width="9" style="1" customWidth="1"/>
    <col min="6413" max="6414" width="10.33203125" style="1" customWidth="1"/>
    <col min="6415" max="6415" width="10.6640625" style="1" customWidth="1"/>
    <col min="6416" max="6416" width="9.33203125" style="1" customWidth="1"/>
    <col min="6417" max="6417" width="9.1640625" style="1" customWidth="1"/>
    <col min="6418" max="6656" width="10.5" style="1"/>
    <col min="6657" max="6657" width="10" style="1" customWidth="1"/>
    <col min="6658" max="6658" width="2" style="1" customWidth="1"/>
    <col min="6659" max="6659" width="8.5" style="1" customWidth="1"/>
    <col min="6660" max="6660" width="48.5" style="1" customWidth="1"/>
    <col min="6661" max="6661" width="15.1640625" style="1" customWidth="1"/>
    <col min="6662" max="6662" width="11.1640625" style="1" customWidth="1"/>
    <col min="6663" max="6663" width="9.33203125" style="1" customWidth="1"/>
    <col min="6664" max="6664" width="10.1640625" style="1" customWidth="1"/>
    <col min="6665" max="6665" width="10.5" style="1" customWidth="1"/>
    <col min="6666" max="6666" width="9.1640625" style="1" customWidth="1"/>
    <col min="6667" max="6667" width="8.6640625" style="1" customWidth="1"/>
    <col min="6668" max="6668" width="9" style="1" customWidth="1"/>
    <col min="6669" max="6670" width="10.33203125" style="1" customWidth="1"/>
    <col min="6671" max="6671" width="10.6640625" style="1" customWidth="1"/>
    <col min="6672" max="6672" width="9.33203125" style="1" customWidth="1"/>
    <col min="6673" max="6673" width="9.1640625" style="1" customWidth="1"/>
    <col min="6674" max="6912" width="10.5" style="1"/>
    <col min="6913" max="6913" width="10" style="1" customWidth="1"/>
    <col min="6914" max="6914" width="2" style="1" customWidth="1"/>
    <col min="6915" max="6915" width="8.5" style="1" customWidth="1"/>
    <col min="6916" max="6916" width="48.5" style="1" customWidth="1"/>
    <col min="6917" max="6917" width="15.1640625" style="1" customWidth="1"/>
    <col min="6918" max="6918" width="11.1640625" style="1" customWidth="1"/>
    <col min="6919" max="6919" width="9.33203125" style="1" customWidth="1"/>
    <col min="6920" max="6920" width="10.1640625" style="1" customWidth="1"/>
    <col min="6921" max="6921" width="10.5" style="1" customWidth="1"/>
    <col min="6922" max="6922" width="9.1640625" style="1" customWidth="1"/>
    <col min="6923" max="6923" width="8.6640625" style="1" customWidth="1"/>
    <col min="6924" max="6924" width="9" style="1" customWidth="1"/>
    <col min="6925" max="6926" width="10.33203125" style="1" customWidth="1"/>
    <col min="6927" max="6927" width="10.6640625" style="1" customWidth="1"/>
    <col min="6928" max="6928" width="9.33203125" style="1" customWidth="1"/>
    <col min="6929" max="6929" width="9.1640625" style="1" customWidth="1"/>
    <col min="6930" max="7168" width="10.5" style="1"/>
    <col min="7169" max="7169" width="10" style="1" customWidth="1"/>
    <col min="7170" max="7170" width="2" style="1" customWidth="1"/>
    <col min="7171" max="7171" width="8.5" style="1" customWidth="1"/>
    <col min="7172" max="7172" width="48.5" style="1" customWidth="1"/>
    <col min="7173" max="7173" width="15.1640625" style="1" customWidth="1"/>
    <col min="7174" max="7174" width="11.1640625" style="1" customWidth="1"/>
    <col min="7175" max="7175" width="9.33203125" style="1" customWidth="1"/>
    <col min="7176" max="7176" width="10.1640625" style="1" customWidth="1"/>
    <col min="7177" max="7177" width="10.5" style="1" customWidth="1"/>
    <col min="7178" max="7178" width="9.1640625" style="1" customWidth="1"/>
    <col min="7179" max="7179" width="8.6640625" style="1" customWidth="1"/>
    <col min="7180" max="7180" width="9" style="1" customWidth="1"/>
    <col min="7181" max="7182" width="10.33203125" style="1" customWidth="1"/>
    <col min="7183" max="7183" width="10.6640625" style="1" customWidth="1"/>
    <col min="7184" max="7184" width="9.33203125" style="1" customWidth="1"/>
    <col min="7185" max="7185" width="9.1640625" style="1" customWidth="1"/>
    <col min="7186" max="7424" width="10.5" style="1"/>
    <col min="7425" max="7425" width="10" style="1" customWidth="1"/>
    <col min="7426" max="7426" width="2" style="1" customWidth="1"/>
    <col min="7427" max="7427" width="8.5" style="1" customWidth="1"/>
    <col min="7428" max="7428" width="48.5" style="1" customWidth="1"/>
    <col min="7429" max="7429" width="15.1640625" style="1" customWidth="1"/>
    <col min="7430" max="7430" width="11.1640625" style="1" customWidth="1"/>
    <col min="7431" max="7431" width="9.33203125" style="1" customWidth="1"/>
    <col min="7432" max="7432" width="10.1640625" style="1" customWidth="1"/>
    <col min="7433" max="7433" width="10.5" style="1" customWidth="1"/>
    <col min="7434" max="7434" width="9.1640625" style="1" customWidth="1"/>
    <col min="7435" max="7435" width="8.6640625" style="1" customWidth="1"/>
    <col min="7436" max="7436" width="9" style="1" customWidth="1"/>
    <col min="7437" max="7438" width="10.33203125" style="1" customWidth="1"/>
    <col min="7439" max="7439" width="10.6640625" style="1" customWidth="1"/>
    <col min="7440" max="7440" width="9.33203125" style="1" customWidth="1"/>
    <col min="7441" max="7441" width="9.1640625" style="1" customWidth="1"/>
    <col min="7442" max="7680" width="10.5" style="1"/>
    <col min="7681" max="7681" width="10" style="1" customWidth="1"/>
    <col min="7682" max="7682" width="2" style="1" customWidth="1"/>
    <col min="7683" max="7683" width="8.5" style="1" customWidth="1"/>
    <col min="7684" max="7684" width="48.5" style="1" customWidth="1"/>
    <col min="7685" max="7685" width="15.1640625" style="1" customWidth="1"/>
    <col min="7686" max="7686" width="11.1640625" style="1" customWidth="1"/>
    <col min="7687" max="7687" width="9.33203125" style="1" customWidth="1"/>
    <col min="7688" max="7688" width="10.1640625" style="1" customWidth="1"/>
    <col min="7689" max="7689" width="10.5" style="1" customWidth="1"/>
    <col min="7690" max="7690" width="9.1640625" style="1" customWidth="1"/>
    <col min="7691" max="7691" width="8.6640625" style="1" customWidth="1"/>
    <col min="7692" max="7692" width="9" style="1" customWidth="1"/>
    <col min="7693" max="7694" width="10.33203125" style="1" customWidth="1"/>
    <col min="7695" max="7695" width="10.6640625" style="1" customWidth="1"/>
    <col min="7696" max="7696" width="9.33203125" style="1" customWidth="1"/>
    <col min="7697" max="7697" width="9.1640625" style="1" customWidth="1"/>
    <col min="7698" max="7936" width="10.5" style="1"/>
    <col min="7937" max="7937" width="10" style="1" customWidth="1"/>
    <col min="7938" max="7938" width="2" style="1" customWidth="1"/>
    <col min="7939" max="7939" width="8.5" style="1" customWidth="1"/>
    <col min="7940" max="7940" width="48.5" style="1" customWidth="1"/>
    <col min="7941" max="7941" width="15.1640625" style="1" customWidth="1"/>
    <col min="7942" max="7942" width="11.1640625" style="1" customWidth="1"/>
    <col min="7943" max="7943" width="9.33203125" style="1" customWidth="1"/>
    <col min="7944" max="7944" width="10.1640625" style="1" customWidth="1"/>
    <col min="7945" max="7945" width="10.5" style="1" customWidth="1"/>
    <col min="7946" max="7946" width="9.1640625" style="1" customWidth="1"/>
    <col min="7947" max="7947" width="8.6640625" style="1" customWidth="1"/>
    <col min="7948" max="7948" width="9" style="1" customWidth="1"/>
    <col min="7949" max="7950" width="10.33203125" style="1" customWidth="1"/>
    <col min="7951" max="7951" width="10.6640625" style="1" customWidth="1"/>
    <col min="7952" max="7952" width="9.33203125" style="1" customWidth="1"/>
    <col min="7953" max="7953" width="9.1640625" style="1" customWidth="1"/>
    <col min="7954" max="8192" width="10.5" style="1"/>
    <col min="8193" max="8193" width="10" style="1" customWidth="1"/>
    <col min="8194" max="8194" width="2" style="1" customWidth="1"/>
    <col min="8195" max="8195" width="8.5" style="1" customWidth="1"/>
    <col min="8196" max="8196" width="48.5" style="1" customWidth="1"/>
    <col min="8197" max="8197" width="15.1640625" style="1" customWidth="1"/>
    <col min="8198" max="8198" width="11.1640625" style="1" customWidth="1"/>
    <col min="8199" max="8199" width="9.33203125" style="1" customWidth="1"/>
    <col min="8200" max="8200" width="10.1640625" style="1" customWidth="1"/>
    <col min="8201" max="8201" width="10.5" style="1" customWidth="1"/>
    <col min="8202" max="8202" width="9.1640625" style="1" customWidth="1"/>
    <col min="8203" max="8203" width="8.6640625" style="1" customWidth="1"/>
    <col min="8204" max="8204" width="9" style="1" customWidth="1"/>
    <col min="8205" max="8206" width="10.33203125" style="1" customWidth="1"/>
    <col min="8207" max="8207" width="10.6640625" style="1" customWidth="1"/>
    <col min="8208" max="8208" width="9.33203125" style="1" customWidth="1"/>
    <col min="8209" max="8209" width="9.1640625" style="1" customWidth="1"/>
    <col min="8210" max="8448" width="10.5" style="1"/>
    <col min="8449" max="8449" width="10" style="1" customWidth="1"/>
    <col min="8450" max="8450" width="2" style="1" customWidth="1"/>
    <col min="8451" max="8451" width="8.5" style="1" customWidth="1"/>
    <col min="8452" max="8452" width="48.5" style="1" customWidth="1"/>
    <col min="8453" max="8453" width="15.1640625" style="1" customWidth="1"/>
    <col min="8454" max="8454" width="11.1640625" style="1" customWidth="1"/>
    <col min="8455" max="8455" width="9.33203125" style="1" customWidth="1"/>
    <col min="8456" max="8456" width="10.1640625" style="1" customWidth="1"/>
    <col min="8457" max="8457" width="10.5" style="1" customWidth="1"/>
    <col min="8458" max="8458" width="9.1640625" style="1" customWidth="1"/>
    <col min="8459" max="8459" width="8.6640625" style="1" customWidth="1"/>
    <col min="8460" max="8460" width="9" style="1" customWidth="1"/>
    <col min="8461" max="8462" width="10.33203125" style="1" customWidth="1"/>
    <col min="8463" max="8463" width="10.6640625" style="1" customWidth="1"/>
    <col min="8464" max="8464" width="9.33203125" style="1" customWidth="1"/>
    <col min="8465" max="8465" width="9.1640625" style="1" customWidth="1"/>
    <col min="8466" max="8704" width="10.5" style="1"/>
    <col min="8705" max="8705" width="10" style="1" customWidth="1"/>
    <col min="8706" max="8706" width="2" style="1" customWidth="1"/>
    <col min="8707" max="8707" width="8.5" style="1" customWidth="1"/>
    <col min="8708" max="8708" width="48.5" style="1" customWidth="1"/>
    <col min="8709" max="8709" width="15.1640625" style="1" customWidth="1"/>
    <col min="8710" max="8710" width="11.1640625" style="1" customWidth="1"/>
    <col min="8711" max="8711" width="9.33203125" style="1" customWidth="1"/>
    <col min="8712" max="8712" width="10.1640625" style="1" customWidth="1"/>
    <col min="8713" max="8713" width="10.5" style="1" customWidth="1"/>
    <col min="8714" max="8714" width="9.1640625" style="1" customWidth="1"/>
    <col min="8715" max="8715" width="8.6640625" style="1" customWidth="1"/>
    <col min="8716" max="8716" width="9" style="1" customWidth="1"/>
    <col min="8717" max="8718" width="10.33203125" style="1" customWidth="1"/>
    <col min="8719" max="8719" width="10.6640625" style="1" customWidth="1"/>
    <col min="8720" max="8720" width="9.33203125" style="1" customWidth="1"/>
    <col min="8721" max="8721" width="9.1640625" style="1" customWidth="1"/>
    <col min="8722" max="8960" width="10.5" style="1"/>
    <col min="8961" max="8961" width="10" style="1" customWidth="1"/>
    <col min="8962" max="8962" width="2" style="1" customWidth="1"/>
    <col min="8963" max="8963" width="8.5" style="1" customWidth="1"/>
    <col min="8964" max="8964" width="48.5" style="1" customWidth="1"/>
    <col min="8965" max="8965" width="15.1640625" style="1" customWidth="1"/>
    <col min="8966" max="8966" width="11.1640625" style="1" customWidth="1"/>
    <col min="8967" max="8967" width="9.33203125" style="1" customWidth="1"/>
    <col min="8968" max="8968" width="10.1640625" style="1" customWidth="1"/>
    <col min="8969" max="8969" width="10.5" style="1" customWidth="1"/>
    <col min="8970" max="8970" width="9.1640625" style="1" customWidth="1"/>
    <col min="8971" max="8971" width="8.6640625" style="1" customWidth="1"/>
    <col min="8972" max="8972" width="9" style="1" customWidth="1"/>
    <col min="8973" max="8974" width="10.33203125" style="1" customWidth="1"/>
    <col min="8975" max="8975" width="10.6640625" style="1" customWidth="1"/>
    <col min="8976" max="8976" width="9.33203125" style="1" customWidth="1"/>
    <col min="8977" max="8977" width="9.1640625" style="1" customWidth="1"/>
    <col min="8978" max="9216" width="10.5" style="1"/>
    <col min="9217" max="9217" width="10" style="1" customWidth="1"/>
    <col min="9218" max="9218" width="2" style="1" customWidth="1"/>
    <col min="9219" max="9219" width="8.5" style="1" customWidth="1"/>
    <col min="9220" max="9220" width="48.5" style="1" customWidth="1"/>
    <col min="9221" max="9221" width="15.1640625" style="1" customWidth="1"/>
    <col min="9222" max="9222" width="11.1640625" style="1" customWidth="1"/>
    <col min="9223" max="9223" width="9.33203125" style="1" customWidth="1"/>
    <col min="9224" max="9224" width="10.1640625" style="1" customWidth="1"/>
    <col min="9225" max="9225" width="10.5" style="1" customWidth="1"/>
    <col min="9226" max="9226" width="9.1640625" style="1" customWidth="1"/>
    <col min="9227" max="9227" width="8.6640625" style="1" customWidth="1"/>
    <col min="9228" max="9228" width="9" style="1" customWidth="1"/>
    <col min="9229" max="9230" width="10.33203125" style="1" customWidth="1"/>
    <col min="9231" max="9231" width="10.6640625" style="1" customWidth="1"/>
    <col min="9232" max="9232" width="9.33203125" style="1" customWidth="1"/>
    <col min="9233" max="9233" width="9.1640625" style="1" customWidth="1"/>
    <col min="9234" max="9472" width="10.5" style="1"/>
    <col min="9473" max="9473" width="10" style="1" customWidth="1"/>
    <col min="9474" max="9474" width="2" style="1" customWidth="1"/>
    <col min="9475" max="9475" width="8.5" style="1" customWidth="1"/>
    <col min="9476" max="9476" width="48.5" style="1" customWidth="1"/>
    <col min="9477" max="9477" width="15.1640625" style="1" customWidth="1"/>
    <col min="9478" max="9478" width="11.1640625" style="1" customWidth="1"/>
    <col min="9479" max="9479" width="9.33203125" style="1" customWidth="1"/>
    <col min="9480" max="9480" width="10.1640625" style="1" customWidth="1"/>
    <col min="9481" max="9481" width="10.5" style="1" customWidth="1"/>
    <col min="9482" max="9482" width="9.1640625" style="1" customWidth="1"/>
    <col min="9483" max="9483" width="8.6640625" style="1" customWidth="1"/>
    <col min="9484" max="9484" width="9" style="1" customWidth="1"/>
    <col min="9485" max="9486" width="10.33203125" style="1" customWidth="1"/>
    <col min="9487" max="9487" width="10.6640625" style="1" customWidth="1"/>
    <col min="9488" max="9488" width="9.33203125" style="1" customWidth="1"/>
    <col min="9489" max="9489" width="9.1640625" style="1" customWidth="1"/>
    <col min="9490" max="9728" width="10.5" style="1"/>
    <col min="9729" max="9729" width="10" style="1" customWidth="1"/>
    <col min="9730" max="9730" width="2" style="1" customWidth="1"/>
    <col min="9731" max="9731" width="8.5" style="1" customWidth="1"/>
    <col min="9732" max="9732" width="48.5" style="1" customWidth="1"/>
    <col min="9733" max="9733" width="15.1640625" style="1" customWidth="1"/>
    <col min="9734" max="9734" width="11.1640625" style="1" customWidth="1"/>
    <col min="9735" max="9735" width="9.33203125" style="1" customWidth="1"/>
    <col min="9736" max="9736" width="10.1640625" style="1" customWidth="1"/>
    <col min="9737" max="9737" width="10.5" style="1" customWidth="1"/>
    <col min="9738" max="9738" width="9.1640625" style="1" customWidth="1"/>
    <col min="9739" max="9739" width="8.6640625" style="1" customWidth="1"/>
    <col min="9740" max="9740" width="9" style="1" customWidth="1"/>
    <col min="9741" max="9742" width="10.33203125" style="1" customWidth="1"/>
    <col min="9743" max="9743" width="10.6640625" style="1" customWidth="1"/>
    <col min="9744" max="9744" width="9.33203125" style="1" customWidth="1"/>
    <col min="9745" max="9745" width="9.1640625" style="1" customWidth="1"/>
    <col min="9746" max="9984" width="10.5" style="1"/>
    <col min="9985" max="9985" width="10" style="1" customWidth="1"/>
    <col min="9986" max="9986" width="2" style="1" customWidth="1"/>
    <col min="9987" max="9987" width="8.5" style="1" customWidth="1"/>
    <col min="9988" max="9988" width="48.5" style="1" customWidth="1"/>
    <col min="9989" max="9989" width="15.1640625" style="1" customWidth="1"/>
    <col min="9990" max="9990" width="11.1640625" style="1" customWidth="1"/>
    <col min="9991" max="9991" width="9.33203125" style="1" customWidth="1"/>
    <col min="9992" max="9992" width="10.1640625" style="1" customWidth="1"/>
    <col min="9993" max="9993" width="10.5" style="1" customWidth="1"/>
    <col min="9994" max="9994" width="9.1640625" style="1" customWidth="1"/>
    <col min="9995" max="9995" width="8.6640625" style="1" customWidth="1"/>
    <col min="9996" max="9996" width="9" style="1" customWidth="1"/>
    <col min="9997" max="9998" width="10.33203125" style="1" customWidth="1"/>
    <col min="9999" max="9999" width="10.6640625" style="1" customWidth="1"/>
    <col min="10000" max="10000" width="9.33203125" style="1" customWidth="1"/>
    <col min="10001" max="10001" width="9.1640625" style="1" customWidth="1"/>
    <col min="10002" max="10240" width="10.5" style="1"/>
    <col min="10241" max="10241" width="10" style="1" customWidth="1"/>
    <col min="10242" max="10242" width="2" style="1" customWidth="1"/>
    <col min="10243" max="10243" width="8.5" style="1" customWidth="1"/>
    <col min="10244" max="10244" width="48.5" style="1" customWidth="1"/>
    <col min="10245" max="10245" width="15.1640625" style="1" customWidth="1"/>
    <col min="10246" max="10246" width="11.1640625" style="1" customWidth="1"/>
    <col min="10247" max="10247" width="9.33203125" style="1" customWidth="1"/>
    <col min="10248" max="10248" width="10.1640625" style="1" customWidth="1"/>
    <col min="10249" max="10249" width="10.5" style="1" customWidth="1"/>
    <col min="10250" max="10250" width="9.1640625" style="1" customWidth="1"/>
    <col min="10251" max="10251" width="8.6640625" style="1" customWidth="1"/>
    <col min="10252" max="10252" width="9" style="1" customWidth="1"/>
    <col min="10253" max="10254" width="10.33203125" style="1" customWidth="1"/>
    <col min="10255" max="10255" width="10.6640625" style="1" customWidth="1"/>
    <col min="10256" max="10256" width="9.33203125" style="1" customWidth="1"/>
    <col min="10257" max="10257" width="9.1640625" style="1" customWidth="1"/>
    <col min="10258" max="10496" width="10.5" style="1"/>
    <col min="10497" max="10497" width="10" style="1" customWidth="1"/>
    <col min="10498" max="10498" width="2" style="1" customWidth="1"/>
    <col min="10499" max="10499" width="8.5" style="1" customWidth="1"/>
    <col min="10500" max="10500" width="48.5" style="1" customWidth="1"/>
    <col min="10501" max="10501" width="15.1640625" style="1" customWidth="1"/>
    <col min="10502" max="10502" width="11.1640625" style="1" customWidth="1"/>
    <col min="10503" max="10503" width="9.33203125" style="1" customWidth="1"/>
    <col min="10504" max="10504" width="10.1640625" style="1" customWidth="1"/>
    <col min="10505" max="10505" width="10.5" style="1" customWidth="1"/>
    <col min="10506" max="10506" width="9.1640625" style="1" customWidth="1"/>
    <col min="10507" max="10507" width="8.6640625" style="1" customWidth="1"/>
    <col min="10508" max="10508" width="9" style="1" customWidth="1"/>
    <col min="10509" max="10510" width="10.33203125" style="1" customWidth="1"/>
    <col min="10511" max="10511" width="10.6640625" style="1" customWidth="1"/>
    <col min="10512" max="10512" width="9.33203125" style="1" customWidth="1"/>
    <col min="10513" max="10513" width="9.1640625" style="1" customWidth="1"/>
    <col min="10514" max="10752" width="10.5" style="1"/>
    <col min="10753" max="10753" width="10" style="1" customWidth="1"/>
    <col min="10754" max="10754" width="2" style="1" customWidth="1"/>
    <col min="10755" max="10755" width="8.5" style="1" customWidth="1"/>
    <col min="10756" max="10756" width="48.5" style="1" customWidth="1"/>
    <col min="10757" max="10757" width="15.1640625" style="1" customWidth="1"/>
    <col min="10758" max="10758" width="11.1640625" style="1" customWidth="1"/>
    <col min="10759" max="10759" width="9.33203125" style="1" customWidth="1"/>
    <col min="10760" max="10760" width="10.1640625" style="1" customWidth="1"/>
    <col min="10761" max="10761" width="10.5" style="1" customWidth="1"/>
    <col min="10762" max="10762" width="9.1640625" style="1" customWidth="1"/>
    <col min="10763" max="10763" width="8.6640625" style="1" customWidth="1"/>
    <col min="10764" max="10764" width="9" style="1" customWidth="1"/>
    <col min="10765" max="10766" width="10.33203125" style="1" customWidth="1"/>
    <col min="10767" max="10767" width="10.6640625" style="1" customWidth="1"/>
    <col min="10768" max="10768" width="9.33203125" style="1" customWidth="1"/>
    <col min="10769" max="10769" width="9.1640625" style="1" customWidth="1"/>
    <col min="10770" max="11008" width="10.5" style="1"/>
    <col min="11009" max="11009" width="10" style="1" customWidth="1"/>
    <col min="11010" max="11010" width="2" style="1" customWidth="1"/>
    <col min="11011" max="11011" width="8.5" style="1" customWidth="1"/>
    <col min="11012" max="11012" width="48.5" style="1" customWidth="1"/>
    <col min="11013" max="11013" width="15.1640625" style="1" customWidth="1"/>
    <col min="11014" max="11014" width="11.1640625" style="1" customWidth="1"/>
    <col min="11015" max="11015" width="9.33203125" style="1" customWidth="1"/>
    <col min="11016" max="11016" width="10.1640625" style="1" customWidth="1"/>
    <col min="11017" max="11017" width="10.5" style="1" customWidth="1"/>
    <col min="11018" max="11018" width="9.1640625" style="1" customWidth="1"/>
    <col min="11019" max="11019" width="8.6640625" style="1" customWidth="1"/>
    <col min="11020" max="11020" width="9" style="1" customWidth="1"/>
    <col min="11021" max="11022" width="10.33203125" style="1" customWidth="1"/>
    <col min="11023" max="11023" width="10.6640625" style="1" customWidth="1"/>
    <col min="11024" max="11024" width="9.33203125" style="1" customWidth="1"/>
    <col min="11025" max="11025" width="9.1640625" style="1" customWidth="1"/>
    <col min="11026" max="11264" width="10.5" style="1"/>
    <col min="11265" max="11265" width="10" style="1" customWidth="1"/>
    <col min="11266" max="11266" width="2" style="1" customWidth="1"/>
    <col min="11267" max="11267" width="8.5" style="1" customWidth="1"/>
    <col min="11268" max="11268" width="48.5" style="1" customWidth="1"/>
    <col min="11269" max="11269" width="15.1640625" style="1" customWidth="1"/>
    <col min="11270" max="11270" width="11.1640625" style="1" customWidth="1"/>
    <col min="11271" max="11271" width="9.33203125" style="1" customWidth="1"/>
    <col min="11272" max="11272" width="10.1640625" style="1" customWidth="1"/>
    <col min="11273" max="11273" width="10.5" style="1" customWidth="1"/>
    <col min="11274" max="11274" width="9.1640625" style="1" customWidth="1"/>
    <col min="11275" max="11275" width="8.6640625" style="1" customWidth="1"/>
    <col min="11276" max="11276" width="9" style="1" customWidth="1"/>
    <col min="11277" max="11278" width="10.33203125" style="1" customWidth="1"/>
    <col min="11279" max="11279" width="10.6640625" style="1" customWidth="1"/>
    <col min="11280" max="11280" width="9.33203125" style="1" customWidth="1"/>
    <col min="11281" max="11281" width="9.1640625" style="1" customWidth="1"/>
    <col min="11282" max="11520" width="10.5" style="1"/>
    <col min="11521" max="11521" width="10" style="1" customWidth="1"/>
    <col min="11522" max="11522" width="2" style="1" customWidth="1"/>
    <col min="11523" max="11523" width="8.5" style="1" customWidth="1"/>
    <col min="11524" max="11524" width="48.5" style="1" customWidth="1"/>
    <col min="11525" max="11525" width="15.1640625" style="1" customWidth="1"/>
    <col min="11526" max="11526" width="11.1640625" style="1" customWidth="1"/>
    <col min="11527" max="11527" width="9.33203125" style="1" customWidth="1"/>
    <col min="11528" max="11528" width="10.1640625" style="1" customWidth="1"/>
    <col min="11529" max="11529" width="10.5" style="1" customWidth="1"/>
    <col min="11530" max="11530" width="9.1640625" style="1" customWidth="1"/>
    <col min="11531" max="11531" width="8.6640625" style="1" customWidth="1"/>
    <col min="11532" max="11532" width="9" style="1" customWidth="1"/>
    <col min="11533" max="11534" width="10.33203125" style="1" customWidth="1"/>
    <col min="11535" max="11535" width="10.6640625" style="1" customWidth="1"/>
    <col min="11536" max="11536" width="9.33203125" style="1" customWidth="1"/>
    <col min="11537" max="11537" width="9.1640625" style="1" customWidth="1"/>
    <col min="11538" max="11776" width="10.5" style="1"/>
    <col min="11777" max="11777" width="10" style="1" customWidth="1"/>
    <col min="11778" max="11778" width="2" style="1" customWidth="1"/>
    <col min="11779" max="11779" width="8.5" style="1" customWidth="1"/>
    <col min="11780" max="11780" width="48.5" style="1" customWidth="1"/>
    <col min="11781" max="11781" width="15.1640625" style="1" customWidth="1"/>
    <col min="11782" max="11782" width="11.1640625" style="1" customWidth="1"/>
    <col min="11783" max="11783" width="9.33203125" style="1" customWidth="1"/>
    <col min="11784" max="11784" width="10.1640625" style="1" customWidth="1"/>
    <col min="11785" max="11785" width="10.5" style="1" customWidth="1"/>
    <col min="11786" max="11786" width="9.1640625" style="1" customWidth="1"/>
    <col min="11787" max="11787" width="8.6640625" style="1" customWidth="1"/>
    <col min="11788" max="11788" width="9" style="1" customWidth="1"/>
    <col min="11789" max="11790" width="10.33203125" style="1" customWidth="1"/>
    <col min="11791" max="11791" width="10.6640625" style="1" customWidth="1"/>
    <col min="11792" max="11792" width="9.33203125" style="1" customWidth="1"/>
    <col min="11793" max="11793" width="9.1640625" style="1" customWidth="1"/>
    <col min="11794" max="12032" width="10.5" style="1"/>
    <col min="12033" max="12033" width="10" style="1" customWidth="1"/>
    <col min="12034" max="12034" width="2" style="1" customWidth="1"/>
    <col min="12035" max="12035" width="8.5" style="1" customWidth="1"/>
    <col min="12036" max="12036" width="48.5" style="1" customWidth="1"/>
    <col min="12037" max="12037" width="15.1640625" style="1" customWidth="1"/>
    <col min="12038" max="12038" width="11.1640625" style="1" customWidth="1"/>
    <col min="12039" max="12039" width="9.33203125" style="1" customWidth="1"/>
    <col min="12040" max="12040" width="10.1640625" style="1" customWidth="1"/>
    <col min="12041" max="12041" width="10.5" style="1" customWidth="1"/>
    <col min="12042" max="12042" width="9.1640625" style="1" customWidth="1"/>
    <col min="12043" max="12043" width="8.6640625" style="1" customWidth="1"/>
    <col min="12044" max="12044" width="9" style="1" customWidth="1"/>
    <col min="12045" max="12046" width="10.33203125" style="1" customWidth="1"/>
    <col min="12047" max="12047" width="10.6640625" style="1" customWidth="1"/>
    <col min="12048" max="12048" width="9.33203125" style="1" customWidth="1"/>
    <col min="12049" max="12049" width="9.1640625" style="1" customWidth="1"/>
    <col min="12050" max="12288" width="10.5" style="1"/>
    <col min="12289" max="12289" width="10" style="1" customWidth="1"/>
    <col min="12290" max="12290" width="2" style="1" customWidth="1"/>
    <col min="12291" max="12291" width="8.5" style="1" customWidth="1"/>
    <col min="12292" max="12292" width="48.5" style="1" customWidth="1"/>
    <col min="12293" max="12293" width="15.1640625" style="1" customWidth="1"/>
    <col min="12294" max="12294" width="11.1640625" style="1" customWidth="1"/>
    <col min="12295" max="12295" width="9.33203125" style="1" customWidth="1"/>
    <col min="12296" max="12296" width="10.1640625" style="1" customWidth="1"/>
    <col min="12297" max="12297" width="10.5" style="1" customWidth="1"/>
    <col min="12298" max="12298" width="9.1640625" style="1" customWidth="1"/>
    <col min="12299" max="12299" width="8.6640625" style="1" customWidth="1"/>
    <col min="12300" max="12300" width="9" style="1" customWidth="1"/>
    <col min="12301" max="12302" width="10.33203125" style="1" customWidth="1"/>
    <col min="12303" max="12303" width="10.6640625" style="1" customWidth="1"/>
    <col min="12304" max="12304" width="9.33203125" style="1" customWidth="1"/>
    <col min="12305" max="12305" width="9.1640625" style="1" customWidth="1"/>
    <col min="12306" max="12544" width="10.5" style="1"/>
    <col min="12545" max="12545" width="10" style="1" customWidth="1"/>
    <col min="12546" max="12546" width="2" style="1" customWidth="1"/>
    <col min="12547" max="12547" width="8.5" style="1" customWidth="1"/>
    <col min="12548" max="12548" width="48.5" style="1" customWidth="1"/>
    <col min="12549" max="12549" width="15.1640625" style="1" customWidth="1"/>
    <col min="12550" max="12550" width="11.1640625" style="1" customWidth="1"/>
    <col min="12551" max="12551" width="9.33203125" style="1" customWidth="1"/>
    <col min="12552" max="12552" width="10.1640625" style="1" customWidth="1"/>
    <col min="12553" max="12553" width="10.5" style="1" customWidth="1"/>
    <col min="12554" max="12554" width="9.1640625" style="1" customWidth="1"/>
    <col min="12555" max="12555" width="8.6640625" style="1" customWidth="1"/>
    <col min="12556" max="12556" width="9" style="1" customWidth="1"/>
    <col min="12557" max="12558" width="10.33203125" style="1" customWidth="1"/>
    <col min="12559" max="12559" width="10.6640625" style="1" customWidth="1"/>
    <col min="12560" max="12560" width="9.33203125" style="1" customWidth="1"/>
    <col min="12561" max="12561" width="9.1640625" style="1" customWidth="1"/>
    <col min="12562" max="12800" width="10.5" style="1"/>
    <col min="12801" max="12801" width="10" style="1" customWidth="1"/>
    <col min="12802" max="12802" width="2" style="1" customWidth="1"/>
    <col min="12803" max="12803" width="8.5" style="1" customWidth="1"/>
    <col min="12804" max="12804" width="48.5" style="1" customWidth="1"/>
    <col min="12805" max="12805" width="15.1640625" style="1" customWidth="1"/>
    <col min="12806" max="12806" width="11.1640625" style="1" customWidth="1"/>
    <col min="12807" max="12807" width="9.33203125" style="1" customWidth="1"/>
    <col min="12808" max="12808" width="10.1640625" style="1" customWidth="1"/>
    <col min="12809" max="12809" width="10.5" style="1" customWidth="1"/>
    <col min="12810" max="12810" width="9.1640625" style="1" customWidth="1"/>
    <col min="12811" max="12811" width="8.6640625" style="1" customWidth="1"/>
    <col min="12812" max="12812" width="9" style="1" customWidth="1"/>
    <col min="12813" max="12814" width="10.33203125" style="1" customWidth="1"/>
    <col min="12815" max="12815" width="10.6640625" style="1" customWidth="1"/>
    <col min="12816" max="12816" width="9.33203125" style="1" customWidth="1"/>
    <col min="12817" max="12817" width="9.1640625" style="1" customWidth="1"/>
    <col min="12818" max="13056" width="10.5" style="1"/>
    <col min="13057" max="13057" width="10" style="1" customWidth="1"/>
    <col min="13058" max="13058" width="2" style="1" customWidth="1"/>
    <col min="13059" max="13059" width="8.5" style="1" customWidth="1"/>
    <col min="13060" max="13060" width="48.5" style="1" customWidth="1"/>
    <col min="13061" max="13061" width="15.1640625" style="1" customWidth="1"/>
    <col min="13062" max="13062" width="11.1640625" style="1" customWidth="1"/>
    <col min="13063" max="13063" width="9.33203125" style="1" customWidth="1"/>
    <col min="13064" max="13064" width="10.1640625" style="1" customWidth="1"/>
    <col min="13065" max="13065" width="10.5" style="1" customWidth="1"/>
    <col min="13066" max="13066" width="9.1640625" style="1" customWidth="1"/>
    <col min="13067" max="13067" width="8.6640625" style="1" customWidth="1"/>
    <col min="13068" max="13068" width="9" style="1" customWidth="1"/>
    <col min="13069" max="13070" width="10.33203125" style="1" customWidth="1"/>
    <col min="13071" max="13071" width="10.6640625" style="1" customWidth="1"/>
    <col min="13072" max="13072" width="9.33203125" style="1" customWidth="1"/>
    <col min="13073" max="13073" width="9.1640625" style="1" customWidth="1"/>
    <col min="13074" max="13312" width="10.5" style="1"/>
    <col min="13313" max="13313" width="10" style="1" customWidth="1"/>
    <col min="13314" max="13314" width="2" style="1" customWidth="1"/>
    <col min="13315" max="13315" width="8.5" style="1" customWidth="1"/>
    <col min="13316" max="13316" width="48.5" style="1" customWidth="1"/>
    <col min="13317" max="13317" width="15.1640625" style="1" customWidth="1"/>
    <col min="13318" max="13318" width="11.1640625" style="1" customWidth="1"/>
    <col min="13319" max="13319" width="9.33203125" style="1" customWidth="1"/>
    <col min="13320" max="13320" width="10.1640625" style="1" customWidth="1"/>
    <col min="13321" max="13321" width="10.5" style="1" customWidth="1"/>
    <col min="13322" max="13322" width="9.1640625" style="1" customWidth="1"/>
    <col min="13323" max="13323" width="8.6640625" style="1" customWidth="1"/>
    <col min="13324" max="13324" width="9" style="1" customWidth="1"/>
    <col min="13325" max="13326" width="10.33203125" style="1" customWidth="1"/>
    <col min="13327" max="13327" width="10.6640625" style="1" customWidth="1"/>
    <col min="13328" max="13328" width="9.33203125" style="1" customWidth="1"/>
    <col min="13329" max="13329" width="9.1640625" style="1" customWidth="1"/>
    <col min="13330" max="13568" width="10.5" style="1"/>
    <col min="13569" max="13569" width="10" style="1" customWidth="1"/>
    <col min="13570" max="13570" width="2" style="1" customWidth="1"/>
    <col min="13571" max="13571" width="8.5" style="1" customWidth="1"/>
    <col min="13572" max="13572" width="48.5" style="1" customWidth="1"/>
    <col min="13573" max="13573" width="15.1640625" style="1" customWidth="1"/>
    <col min="13574" max="13574" width="11.1640625" style="1" customWidth="1"/>
    <col min="13575" max="13575" width="9.33203125" style="1" customWidth="1"/>
    <col min="13576" max="13576" width="10.1640625" style="1" customWidth="1"/>
    <col min="13577" max="13577" width="10.5" style="1" customWidth="1"/>
    <col min="13578" max="13578" width="9.1640625" style="1" customWidth="1"/>
    <col min="13579" max="13579" width="8.6640625" style="1" customWidth="1"/>
    <col min="13580" max="13580" width="9" style="1" customWidth="1"/>
    <col min="13581" max="13582" width="10.33203125" style="1" customWidth="1"/>
    <col min="13583" max="13583" width="10.6640625" style="1" customWidth="1"/>
    <col min="13584" max="13584" width="9.33203125" style="1" customWidth="1"/>
    <col min="13585" max="13585" width="9.1640625" style="1" customWidth="1"/>
    <col min="13586" max="13824" width="10.5" style="1"/>
    <col min="13825" max="13825" width="10" style="1" customWidth="1"/>
    <col min="13826" max="13826" width="2" style="1" customWidth="1"/>
    <col min="13827" max="13827" width="8.5" style="1" customWidth="1"/>
    <col min="13828" max="13828" width="48.5" style="1" customWidth="1"/>
    <col min="13829" max="13829" width="15.1640625" style="1" customWidth="1"/>
    <col min="13830" max="13830" width="11.1640625" style="1" customWidth="1"/>
    <col min="13831" max="13831" width="9.33203125" style="1" customWidth="1"/>
    <col min="13832" max="13832" width="10.1640625" style="1" customWidth="1"/>
    <col min="13833" max="13833" width="10.5" style="1" customWidth="1"/>
    <col min="13834" max="13834" width="9.1640625" style="1" customWidth="1"/>
    <col min="13835" max="13835" width="8.6640625" style="1" customWidth="1"/>
    <col min="13836" max="13836" width="9" style="1" customWidth="1"/>
    <col min="13837" max="13838" width="10.33203125" style="1" customWidth="1"/>
    <col min="13839" max="13839" width="10.6640625" style="1" customWidth="1"/>
    <col min="13840" max="13840" width="9.33203125" style="1" customWidth="1"/>
    <col min="13841" max="13841" width="9.1640625" style="1" customWidth="1"/>
    <col min="13842" max="14080" width="10.5" style="1"/>
    <col min="14081" max="14081" width="10" style="1" customWidth="1"/>
    <col min="14082" max="14082" width="2" style="1" customWidth="1"/>
    <col min="14083" max="14083" width="8.5" style="1" customWidth="1"/>
    <col min="14084" max="14084" width="48.5" style="1" customWidth="1"/>
    <col min="14085" max="14085" width="15.1640625" style="1" customWidth="1"/>
    <col min="14086" max="14086" width="11.1640625" style="1" customWidth="1"/>
    <col min="14087" max="14087" width="9.33203125" style="1" customWidth="1"/>
    <col min="14088" max="14088" width="10.1640625" style="1" customWidth="1"/>
    <col min="14089" max="14089" width="10.5" style="1" customWidth="1"/>
    <col min="14090" max="14090" width="9.1640625" style="1" customWidth="1"/>
    <col min="14091" max="14091" width="8.6640625" style="1" customWidth="1"/>
    <col min="14092" max="14092" width="9" style="1" customWidth="1"/>
    <col min="14093" max="14094" width="10.33203125" style="1" customWidth="1"/>
    <col min="14095" max="14095" width="10.6640625" style="1" customWidth="1"/>
    <col min="14096" max="14096" width="9.33203125" style="1" customWidth="1"/>
    <col min="14097" max="14097" width="9.1640625" style="1" customWidth="1"/>
    <col min="14098" max="14336" width="10.5" style="1"/>
    <col min="14337" max="14337" width="10" style="1" customWidth="1"/>
    <col min="14338" max="14338" width="2" style="1" customWidth="1"/>
    <col min="14339" max="14339" width="8.5" style="1" customWidth="1"/>
    <col min="14340" max="14340" width="48.5" style="1" customWidth="1"/>
    <col min="14341" max="14341" width="15.1640625" style="1" customWidth="1"/>
    <col min="14342" max="14342" width="11.1640625" style="1" customWidth="1"/>
    <col min="14343" max="14343" width="9.33203125" style="1" customWidth="1"/>
    <col min="14344" max="14344" width="10.1640625" style="1" customWidth="1"/>
    <col min="14345" max="14345" width="10.5" style="1" customWidth="1"/>
    <col min="14346" max="14346" width="9.1640625" style="1" customWidth="1"/>
    <col min="14347" max="14347" width="8.6640625" style="1" customWidth="1"/>
    <col min="14348" max="14348" width="9" style="1" customWidth="1"/>
    <col min="14349" max="14350" width="10.33203125" style="1" customWidth="1"/>
    <col min="14351" max="14351" width="10.6640625" style="1" customWidth="1"/>
    <col min="14352" max="14352" width="9.33203125" style="1" customWidth="1"/>
    <col min="14353" max="14353" width="9.1640625" style="1" customWidth="1"/>
    <col min="14354" max="14592" width="10.5" style="1"/>
    <col min="14593" max="14593" width="10" style="1" customWidth="1"/>
    <col min="14594" max="14594" width="2" style="1" customWidth="1"/>
    <col min="14595" max="14595" width="8.5" style="1" customWidth="1"/>
    <col min="14596" max="14596" width="48.5" style="1" customWidth="1"/>
    <col min="14597" max="14597" width="15.1640625" style="1" customWidth="1"/>
    <col min="14598" max="14598" width="11.1640625" style="1" customWidth="1"/>
    <col min="14599" max="14599" width="9.33203125" style="1" customWidth="1"/>
    <col min="14600" max="14600" width="10.1640625" style="1" customWidth="1"/>
    <col min="14601" max="14601" width="10.5" style="1" customWidth="1"/>
    <col min="14602" max="14602" width="9.1640625" style="1" customWidth="1"/>
    <col min="14603" max="14603" width="8.6640625" style="1" customWidth="1"/>
    <col min="14604" max="14604" width="9" style="1" customWidth="1"/>
    <col min="14605" max="14606" width="10.33203125" style="1" customWidth="1"/>
    <col min="14607" max="14607" width="10.6640625" style="1" customWidth="1"/>
    <col min="14608" max="14608" width="9.33203125" style="1" customWidth="1"/>
    <col min="14609" max="14609" width="9.1640625" style="1" customWidth="1"/>
    <col min="14610" max="14848" width="10.5" style="1"/>
    <col min="14849" max="14849" width="10" style="1" customWidth="1"/>
    <col min="14850" max="14850" width="2" style="1" customWidth="1"/>
    <col min="14851" max="14851" width="8.5" style="1" customWidth="1"/>
    <col min="14852" max="14852" width="48.5" style="1" customWidth="1"/>
    <col min="14853" max="14853" width="15.1640625" style="1" customWidth="1"/>
    <col min="14854" max="14854" width="11.1640625" style="1" customWidth="1"/>
    <col min="14855" max="14855" width="9.33203125" style="1" customWidth="1"/>
    <col min="14856" max="14856" width="10.1640625" style="1" customWidth="1"/>
    <col min="14857" max="14857" width="10.5" style="1" customWidth="1"/>
    <col min="14858" max="14858" width="9.1640625" style="1" customWidth="1"/>
    <col min="14859" max="14859" width="8.6640625" style="1" customWidth="1"/>
    <col min="14860" max="14860" width="9" style="1" customWidth="1"/>
    <col min="14861" max="14862" width="10.33203125" style="1" customWidth="1"/>
    <col min="14863" max="14863" width="10.6640625" style="1" customWidth="1"/>
    <col min="14864" max="14864" width="9.33203125" style="1" customWidth="1"/>
    <col min="14865" max="14865" width="9.1640625" style="1" customWidth="1"/>
    <col min="14866" max="15104" width="10.5" style="1"/>
    <col min="15105" max="15105" width="10" style="1" customWidth="1"/>
    <col min="15106" max="15106" width="2" style="1" customWidth="1"/>
    <col min="15107" max="15107" width="8.5" style="1" customWidth="1"/>
    <col min="15108" max="15108" width="48.5" style="1" customWidth="1"/>
    <col min="15109" max="15109" width="15.1640625" style="1" customWidth="1"/>
    <col min="15110" max="15110" width="11.1640625" style="1" customWidth="1"/>
    <col min="15111" max="15111" width="9.33203125" style="1" customWidth="1"/>
    <col min="15112" max="15112" width="10.1640625" style="1" customWidth="1"/>
    <col min="15113" max="15113" width="10.5" style="1" customWidth="1"/>
    <col min="15114" max="15114" width="9.1640625" style="1" customWidth="1"/>
    <col min="15115" max="15115" width="8.6640625" style="1" customWidth="1"/>
    <col min="15116" max="15116" width="9" style="1" customWidth="1"/>
    <col min="15117" max="15118" width="10.33203125" style="1" customWidth="1"/>
    <col min="15119" max="15119" width="10.6640625" style="1" customWidth="1"/>
    <col min="15120" max="15120" width="9.33203125" style="1" customWidth="1"/>
    <col min="15121" max="15121" width="9.1640625" style="1" customWidth="1"/>
    <col min="15122" max="15360" width="10.5" style="1"/>
    <col min="15361" max="15361" width="10" style="1" customWidth="1"/>
    <col min="15362" max="15362" width="2" style="1" customWidth="1"/>
    <col min="15363" max="15363" width="8.5" style="1" customWidth="1"/>
    <col min="15364" max="15364" width="48.5" style="1" customWidth="1"/>
    <col min="15365" max="15365" width="15.1640625" style="1" customWidth="1"/>
    <col min="15366" max="15366" width="11.1640625" style="1" customWidth="1"/>
    <col min="15367" max="15367" width="9.33203125" style="1" customWidth="1"/>
    <col min="15368" max="15368" width="10.1640625" style="1" customWidth="1"/>
    <col min="15369" max="15369" width="10.5" style="1" customWidth="1"/>
    <col min="15370" max="15370" width="9.1640625" style="1" customWidth="1"/>
    <col min="15371" max="15371" width="8.6640625" style="1" customWidth="1"/>
    <col min="15372" max="15372" width="9" style="1" customWidth="1"/>
    <col min="15373" max="15374" width="10.33203125" style="1" customWidth="1"/>
    <col min="15375" max="15375" width="10.6640625" style="1" customWidth="1"/>
    <col min="15376" max="15376" width="9.33203125" style="1" customWidth="1"/>
    <col min="15377" max="15377" width="9.1640625" style="1" customWidth="1"/>
    <col min="15378" max="15616" width="10.5" style="1"/>
    <col min="15617" max="15617" width="10" style="1" customWidth="1"/>
    <col min="15618" max="15618" width="2" style="1" customWidth="1"/>
    <col min="15619" max="15619" width="8.5" style="1" customWidth="1"/>
    <col min="15620" max="15620" width="48.5" style="1" customWidth="1"/>
    <col min="15621" max="15621" width="15.1640625" style="1" customWidth="1"/>
    <col min="15622" max="15622" width="11.1640625" style="1" customWidth="1"/>
    <col min="15623" max="15623" width="9.33203125" style="1" customWidth="1"/>
    <col min="15624" max="15624" width="10.1640625" style="1" customWidth="1"/>
    <col min="15625" max="15625" width="10.5" style="1" customWidth="1"/>
    <col min="15626" max="15626" width="9.1640625" style="1" customWidth="1"/>
    <col min="15627" max="15627" width="8.6640625" style="1" customWidth="1"/>
    <col min="15628" max="15628" width="9" style="1" customWidth="1"/>
    <col min="15629" max="15630" width="10.33203125" style="1" customWidth="1"/>
    <col min="15631" max="15631" width="10.6640625" style="1" customWidth="1"/>
    <col min="15632" max="15632" width="9.33203125" style="1" customWidth="1"/>
    <col min="15633" max="15633" width="9.1640625" style="1" customWidth="1"/>
    <col min="15634" max="15872" width="10.5" style="1"/>
    <col min="15873" max="15873" width="10" style="1" customWidth="1"/>
    <col min="15874" max="15874" width="2" style="1" customWidth="1"/>
    <col min="15875" max="15875" width="8.5" style="1" customWidth="1"/>
    <col min="15876" max="15876" width="48.5" style="1" customWidth="1"/>
    <col min="15877" max="15877" width="15.1640625" style="1" customWidth="1"/>
    <col min="15878" max="15878" width="11.1640625" style="1" customWidth="1"/>
    <col min="15879" max="15879" width="9.33203125" style="1" customWidth="1"/>
    <col min="15880" max="15880" width="10.1640625" style="1" customWidth="1"/>
    <col min="15881" max="15881" width="10.5" style="1" customWidth="1"/>
    <col min="15882" max="15882" width="9.1640625" style="1" customWidth="1"/>
    <col min="15883" max="15883" width="8.6640625" style="1" customWidth="1"/>
    <col min="15884" max="15884" width="9" style="1" customWidth="1"/>
    <col min="15885" max="15886" width="10.33203125" style="1" customWidth="1"/>
    <col min="15887" max="15887" width="10.6640625" style="1" customWidth="1"/>
    <col min="15888" max="15888" width="9.33203125" style="1" customWidth="1"/>
    <col min="15889" max="15889" width="9.1640625" style="1" customWidth="1"/>
    <col min="15890" max="16128" width="10.5" style="1"/>
    <col min="16129" max="16129" width="10" style="1" customWidth="1"/>
    <col min="16130" max="16130" width="2" style="1" customWidth="1"/>
    <col min="16131" max="16131" width="8.5" style="1" customWidth="1"/>
    <col min="16132" max="16132" width="48.5" style="1" customWidth="1"/>
    <col min="16133" max="16133" width="15.1640625" style="1" customWidth="1"/>
    <col min="16134" max="16134" width="11.1640625" style="1" customWidth="1"/>
    <col min="16135" max="16135" width="9.33203125" style="1" customWidth="1"/>
    <col min="16136" max="16136" width="10.1640625" style="1" customWidth="1"/>
    <col min="16137" max="16137" width="10.5" style="1" customWidth="1"/>
    <col min="16138" max="16138" width="9.1640625" style="1" customWidth="1"/>
    <col min="16139" max="16139" width="8.6640625" style="1" customWidth="1"/>
    <col min="16140" max="16140" width="9" style="1" customWidth="1"/>
    <col min="16141" max="16142" width="10.33203125" style="1" customWidth="1"/>
    <col min="16143" max="16143" width="10.6640625" style="1" customWidth="1"/>
    <col min="16144" max="16144" width="9.33203125" style="1" customWidth="1"/>
    <col min="16145" max="16145" width="9.1640625" style="1" customWidth="1"/>
    <col min="16146" max="16384" width="10.5" style="1"/>
  </cols>
  <sheetData>
    <row r="1" spans="1:17" ht="15.75" customHeight="1">
      <c r="A1" s="53" t="s">
        <v>0</v>
      </c>
      <c r="B1" s="53"/>
      <c r="C1" s="53"/>
      <c r="D1" s="53"/>
      <c r="E1" s="53"/>
      <c r="F1" s="53"/>
      <c r="G1" s="53"/>
      <c r="H1" s="53"/>
      <c r="I1" s="54" t="s">
        <v>46</v>
      </c>
      <c r="J1" s="54"/>
      <c r="K1" s="54"/>
      <c r="L1" s="54"/>
      <c r="M1" s="54"/>
      <c r="N1" s="54"/>
      <c r="O1" s="54"/>
      <c r="P1" s="54"/>
      <c r="Q1" s="54"/>
    </row>
    <row r="2" spans="1:17" ht="55.5" customHeight="1">
      <c r="A2" s="55" t="s">
        <v>100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1.1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1.1" customHeight="1">
      <c r="A4" s="9"/>
      <c r="B4" s="10"/>
      <c r="C4" s="8"/>
      <c r="D4" s="8"/>
      <c r="E4" s="8"/>
      <c r="F4" s="56" t="s">
        <v>1</v>
      </c>
      <c r="G4" s="56"/>
      <c r="H4" s="8" t="s">
        <v>2</v>
      </c>
      <c r="I4" s="8"/>
      <c r="J4" s="8"/>
      <c r="K4" s="57" t="s">
        <v>3</v>
      </c>
      <c r="L4" s="57"/>
      <c r="M4" s="8"/>
      <c r="N4" s="8"/>
      <c r="O4" s="8"/>
      <c r="P4" s="8"/>
      <c r="Q4" s="8"/>
    </row>
    <row r="5" spans="1:17" ht="12.95" customHeight="1">
      <c r="A5" s="7"/>
      <c r="B5" s="8"/>
      <c r="C5" s="8"/>
      <c r="D5" s="8"/>
      <c r="E5" s="8"/>
      <c r="F5" s="56" t="s">
        <v>4</v>
      </c>
      <c r="G5" s="56"/>
      <c r="H5" s="11">
        <v>1</v>
      </c>
      <c r="I5" s="8"/>
      <c r="J5" s="8"/>
      <c r="K5" s="57" t="s">
        <v>5</v>
      </c>
      <c r="L5" s="57"/>
      <c r="M5" s="58" t="s">
        <v>101</v>
      </c>
      <c r="N5" s="58"/>
      <c r="O5" s="8"/>
      <c r="P5" s="8"/>
      <c r="Q5" s="8"/>
    </row>
    <row r="6" spans="1:17" ht="25.5" customHeight="1">
      <c r="A6" s="52" t="s">
        <v>6</v>
      </c>
      <c r="B6" s="65" t="s">
        <v>7</v>
      </c>
      <c r="C6" s="65"/>
      <c r="D6" s="65"/>
      <c r="E6" s="65" t="s">
        <v>8</v>
      </c>
      <c r="F6" s="52" t="s">
        <v>9</v>
      </c>
      <c r="G6" s="52"/>
      <c r="H6" s="52"/>
      <c r="I6" s="51" t="s">
        <v>10</v>
      </c>
      <c r="J6" s="52" t="s">
        <v>11</v>
      </c>
      <c r="K6" s="52"/>
      <c r="L6" s="52"/>
      <c r="M6" s="52"/>
      <c r="N6" s="52" t="s">
        <v>12</v>
      </c>
      <c r="O6" s="52"/>
      <c r="P6" s="52"/>
      <c r="Q6" s="52"/>
    </row>
    <row r="7" spans="1:17" ht="30.75" customHeight="1">
      <c r="A7" s="52"/>
      <c r="B7" s="65"/>
      <c r="C7" s="65"/>
      <c r="D7" s="65"/>
      <c r="E7" s="65"/>
      <c r="F7" s="50" t="s">
        <v>13</v>
      </c>
      <c r="G7" s="50" t="s">
        <v>14</v>
      </c>
      <c r="H7" s="50" t="s">
        <v>15</v>
      </c>
      <c r="I7" s="51"/>
      <c r="J7" s="50" t="s">
        <v>16</v>
      </c>
      <c r="K7" s="50" t="s">
        <v>17</v>
      </c>
      <c r="L7" s="50" t="s">
        <v>18</v>
      </c>
      <c r="M7" s="50" t="s">
        <v>19</v>
      </c>
      <c r="N7" s="50" t="s">
        <v>20</v>
      </c>
      <c r="O7" s="50" t="s">
        <v>21</v>
      </c>
      <c r="P7" s="50" t="s">
        <v>22</v>
      </c>
      <c r="Q7" s="50" t="s">
        <v>23</v>
      </c>
    </row>
    <row r="8" spans="1:17" ht="20.100000000000001" customHeight="1">
      <c r="A8" s="30">
        <v>1</v>
      </c>
      <c r="B8" s="59">
        <v>2</v>
      </c>
      <c r="C8" s="51"/>
      <c r="D8" s="51"/>
      <c r="E8" s="49">
        <v>3</v>
      </c>
      <c r="F8" s="49">
        <v>5</v>
      </c>
      <c r="G8" s="49">
        <v>6</v>
      </c>
      <c r="H8" s="49">
        <v>7</v>
      </c>
      <c r="I8" s="49">
        <v>8</v>
      </c>
      <c r="J8" s="49">
        <v>9</v>
      </c>
      <c r="K8" s="49">
        <v>10</v>
      </c>
      <c r="L8" s="49">
        <v>11</v>
      </c>
      <c r="M8" s="49">
        <v>12</v>
      </c>
      <c r="N8" s="49">
        <v>13</v>
      </c>
      <c r="O8" s="49">
        <v>14</v>
      </c>
      <c r="P8" s="49">
        <v>15</v>
      </c>
      <c r="Q8" s="49">
        <v>16</v>
      </c>
    </row>
    <row r="9" spans="1:17" ht="35.1" customHeight="1">
      <c r="A9" s="31" t="s">
        <v>95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1:17" ht="35.1" customHeight="1">
      <c r="A10" s="5">
        <v>430</v>
      </c>
      <c r="B10" s="60" t="s">
        <v>41</v>
      </c>
      <c r="C10" s="60"/>
      <c r="D10" s="60"/>
      <c r="E10" s="5">
        <v>200</v>
      </c>
      <c r="F10" s="30">
        <v>0</v>
      </c>
      <c r="G10" s="5">
        <v>0</v>
      </c>
      <c r="H10" s="5">
        <v>15</v>
      </c>
      <c r="I10" s="5">
        <v>60</v>
      </c>
      <c r="J10" s="5">
        <v>0</v>
      </c>
      <c r="K10" s="5">
        <v>0</v>
      </c>
      <c r="L10" s="5">
        <v>0</v>
      </c>
      <c r="M10" s="4">
        <v>0</v>
      </c>
      <c r="N10" s="5">
        <v>5</v>
      </c>
      <c r="O10" s="5">
        <v>8</v>
      </c>
      <c r="P10" s="5">
        <v>4</v>
      </c>
      <c r="Q10" s="5">
        <v>1</v>
      </c>
    </row>
    <row r="11" spans="1:17" ht="35.1" customHeight="1">
      <c r="A11" s="5" t="s">
        <v>29</v>
      </c>
      <c r="B11" s="60" t="s">
        <v>71</v>
      </c>
      <c r="C11" s="60"/>
      <c r="D11" s="60"/>
      <c r="E11" s="5">
        <v>30</v>
      </c>
      <c r="F11" s="30">
        <v>1.1299999999999999</v>
      </c>
      <c r="G11" s="5">
        <v>1.47</v>
      </c>
      <c r="H11" s="5">
        <v>11.16</v>
      </c>
      <c r="I11" s="5">
        <v>62.5</v>
      </c>
      <c r="J11" s="5">
        <v>0</v>
      </c>
      <c r="K11" s="5">
        <v>45</v>
      </c>
      <c r="L11" s="5">
        <v>0</v>
      </c>
      <c r="M11" s="4">
        <v>0.2</v>
      </c>
      <c r="N11" s="5">
        <v>0.53</v>
      </c>
      <c r="O11" s="5">
        <v>4.3</v>
      </c>
      <c r="P11" s="5">
        <v>13.5</v>
      </c>
      <c r="Q11" s="5">
        <v>0.2</v>
      </c>
    </row>
    <row r="12" spans="1:17" ht="35.1" customHeight="1">
      <c r="A12" s="61" t="s">
        <v>96</v>
      </c>
      <c r="B12" s="61"/>
      <c r="C12" s="61"/>
      <c r="D12" s="61"/>
      <c r="E12" s="61"/>
      <c r="F12" s="30">
        <f t="shared" ref="F12:Q12" si="0">SUM(F10:F11)</f>
        <v>1.1299999999999999</v>
      </c>
      <c r="G12" s="30">
        <f t="shared" si="0"/>
        <v>1.47</v>
      </c>
      <c r="H12" s="30">
        <f t="shared" si="0"/>
        <v>26.16</v>
      </c>
      <c r="I12" s="30">
        <f t="shared" si="0"/>
        <v>122.5</v>
      </c>
      <c r="J12" s="30">
        <f t="shared" si="0"/>
        <v>0</v>
      </c>
      <c r="K12" s="30">
        <f t="shared" si="0"/>
        <v>45</v>
      </c>
      <c r="L12" s="30">
        <f t="shared" si="0"/>
        <v>0</v>
      </c>
      <c r="M12" s="30">
        <f t="shared" si="0"/>
        <v>0.2</v>
      </c>
      <c r="N12" s="30">
        <f t="shared" si="0"/>
        <v>5.53</v>
      </c>
      <c r="O12" s="30">
        <f t="shared" si="0"/>
        <v>12.3</v>
      </c>
      <c r="P12" s="30">
        <f t="shared" si="0"/>
        <v>17.5</v>
      </c>
      <c r="Q12" s="30">
        <f t="shared" si="0"/>
        <v>1.2</v>
      </c>
    </row>
    <row r="13" spans="1:17" ht="35.1" customHeight="1">
      <c r="A13" s="34" t="s">
        <v>24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6"/>
    </row>
    <row r="14" spans="1:17" ht="35.1" customHeight="1">
      <c r="A14" s="4" t="s">
        <v>51</v>
      </c>
      <c r="B14" s="62" t="s">
        <v>82</v>
      </c>
      <c r="C14" s="63"/>
      <c r="D14" s="64"/>
      <c r="E14" s="4">
        <v>250</v>
      </c>
      <c r="F14" s="43">
        <v>3.63</v>
      </c>
      <c r="G14" s="43">
        <v>2.63</v>
      </c>
      <c r="H14" s="43">
        <v>22.5</v>
      </c>
      <c r="I14" s="43">
        <v>134.1</v>
      </c>
      <c r="J14" s="43">
        <v>0.04</v>
      </c>
      <c r="K14" s="43">
        <v>6.8</v>
      </c>
      <c r="L14" s="43">
        <v>0</v>
      </c>
      <c r="M14" s="43">
        <v>3.2500000000000004</v>
      </c>
      <c r="N14" s="43">
        <v>13.74</v>
      </c>
      <c r="O14" s="43">
        <v>28.79</v>
      </c>
      <c r="P14" s="43">
        <v>9.2500000000000018</v>
      </c>
      <c r="Q14" s="43">
        <v>0.38</v>
      </c>
    </row>
    <row r="15" spans="1:17" ht="35.1" customHeight="1">
      <c r="A15" s="5" t="s">
        <v>93</v>
      </c>
      <c r="B15" s="62" t="s">
        <v>102</v>
      </c>
      <c r="C15" s="63"/>
      <c r="D15" s="64"/>
      <c r="E15" s="4" t="s">
        <v>107</v>
      </c>
      <c r="F15" s="6">
        <f>7.5</f>
        <v>7.5</v>
      </c>
      <c r="G15" s="43">
        <f>9.9</f>
        <v>9.9</v>
      </c>
      <c r="H15" s="43">
        <f>5.9</f>
        <v>5.9</v>
      </c>
      <c r="I15" s="43">
        <f>143</f>
        <v>143</v>
      </c>
      <c r="J15" s="43">
        <f>0.09</f>
        <v>0.09</v>
      </c>
      <c r="K15" s="43">
        <v>0</v>
      </c>
      <c r="L15" s="43">
        <v>0</v>
      </c>
      <c r="M15" s="43">
        <f>1.8</f>
        <v>1.8</v>
      </c>
      <c r="N15" s="43">
        <f>6</f>
        <v>6</v>
      </c>
      <c r="O15" s="43">
        <f>12</f>
        <v>12</v>
      </c>
      <c r="P15" s="43">
        <f>77</f>
        <v>77</v>
      </c>
      <c r="Q15" s="43">
        <f>1</f>
        <v>1</v>
      </c>
    </row>
    <row r="16" spans="1:17" ht="35.1" customHeight="1">
      <c r="A16" s="5" t="s">
        <v>50</v>
      </c>
      <c r="B16" s="62" t="s">
        <v>73</v>
      </c>
      <c r="C16" s="63"/>
      <c r="D16" s="64"/>
      <c r="E16" s="4" t="s">
        <v>109</v>
      </c>
      <c r="F16" s="30">
        <v>4.32</v>
      </c>
      <c r="G16" s="5">
        <v>5.76</v>
      </c>
      <c r="H16" s="5">
        <v>44.52</v>
      </c>
      <c r="I16" s="5">
        <v>220.56</v>
      </c>
      <c r="J16" s="5">
        <v>0</v>
      </c>
      <c r="K16" s="5">
        <v>0</v>
      </c>
      <c r="L16" s="5">
        <v>5.3999999999999995</v>
      </c>
      <c r="M16" s="5">
        <v>1.5599999999999998</v>
      </c>
      <c r="N16" s="5">
        <v>46.679999999999993</v>
      </c>
      <c r="O16" s="5">
        <v>206.4</v>
      </c>
      <c r="P16" s="5">
        <v>20.88</v>
      </c>
      <c r="Q16" s="5">
        <v>0.36</v>
      </c>
    </row>
    <row r="17" spans="1:17" ht="35.1" customHeight="1">
      <c r="A17" s="5" t="s">
        <v>59</v>
      </c>
      <c r="B17" s="62" t="s">
        <v>35</v>
      </c>
      <c r="C17" s="63"/>
      <c r="D17" s="64"/>
      <c r="E17" s="4">
        <v>200</v>
      </c>
      <c r="F17" s="30">
        <v>0.6</v>
      </c>
      <c r="G17" s="4">
        <v>0.1</v>
      </c>
      <c r="H17" s="5">
        <v>45.7</v>
      </c>
      <c r="I17" s="5">
        <v>176</v>
      </c>
      <c r="J17" s="4">
        <v>1.1000000000000001</v>
      </c>
      <c r="K17" s="4">
        <v>0</v>
      </c>
      <c r="L17" s="4">
        <v>35.6</v>
      </c>
      <c r="M17" s="4">
        <v>6.5</v>
      </c>
      <c r="N17" s="4">
        <v>151.19999999999999</v>
      </c>
      <c r="O17" s="4">
        <v>327.60000000000002</v>
      </c>
      <c r="P17" s="4">
        <v>25.2</v>
      </c>
      <c r="Q17" s="4">
        <v>3.6</v>
      </c>
    </row>
    <row r="18" spans="1:17" ht="35.1" customHeight="1">
      <c r="A18" s="4" t="s">
        <v>29</v>
      </c>
      <c r="B18" s="60" t="s">
        <v>36</v>
      </c>
      <c r="C18" s="60"/>
      <c r="D18" s="60"/>
      <c r="E18" s="5">
        <v>40</v>
      </c>
      <c r="F18" s="30">
        <v>2.6</v>
      </c>
      <c r="G18" s="5">
        <v>0.5</v>
      </c>
      <c r="H18" s="5">
        <v>15.8</v>
      </c>
      <c r="I18" s="5">
        <v>78.239999999999995</v>
      </c>
      <c r="J18" s="5">
        <v>0.1</v>
      </c>
      <c r="K18" s="4">
        <v>0</v>
      </c>
      <c r="L18" s="4">
        <v>0</v>
      </c>
      <c r="M18" s="4">
        <v>1.6</v>
      </c>
      <c r="N18" s="5">
        <v>11.6</v>
      </c>
      <c r="O18" s="5">
        <v>13.4</v>
      </c>
      <c r="P18" s="5">
        <v>55.8</v>
      </c>
      <c r="Q18" s="5">
        <v>3.2</v>
      </c>
    </row>
    <row r="19" spans="1:17" ht="35.1" customHeight="1">
      <c r="A19" s="61" t="s">
        <v>25</v>
      </c>
      <c r="B19" s="61"/>
      <c r="C19" s="61"/>
      <c r="D19" s="61"/>
      <c r="E19" s="61"/>
      <c r="F19" s="6">
        <f>SUM(F14:F18)</f>
        <v>18.650000000000002</v>
      </c>
      <c r="G19" s="6">
        <f t="shared" ref="G19:Q19" si="1">SUM(G14:G18)</f>
        <v>18.89</v>
      </c>
      <c r="H19" s="6">
        <f t="shared" si="1"/>
        <v>134.42000000000002</v>
      </c>
      <c r="I19" s="6">
        <f t="shared" si="1"/>
        <v>751.90000000000009</v>
      </c>
      <c r="J19" s="6">
        <f t="shared" si="1"/>
        <v>1.33</v>
      </c>
      <c r="K19" s="6">
        <f t="shared" si="1"/>
        <v>6.8</v>
      </c>
      <c r="L19" s="6">
        <f t="shared" si="1"/>
        <v>41</v>
      </c>
      <c r="M19" s="6">
        <f t="shared" si="1"/>
        <v>14.709999999999999</v>
      </c>
      <c r="N19" s="6">
        <f t="shared" si="1"/>
        <v>229.21999999999997</v>
      </c>
      <c r="O19" s="6">
        <f t="shared" si="1"/>
        <v>588.18999999999994</v>
      </c>
      <c r="P19" s="6">
        <f t="shared" si="1"/>
        <v>188.13</v>
      </c>
      <c r="Q19" s="6">
        <f t="shared" si="1"/>
        <v>8.5399999999999991</v>
      </c>
    </row>
    <row r="20" spans="1:17" ht="35.1" customHeight="1">
      <c r="A20" s="66" t="s">
        <v>26</v>
      </c>
      <c r="B20" s="66"/>
      <c r="C20" s="66"/>
      <c r="D20" s="66"/>
      <c r="E20" s="66"/>
      <c r="F20" s="30">
        <f>F19+F12</f>
        <v>19.78</v>
      </c>
      <c r="G20" s="30">
        <f t="shared" ref="G20:Q20" si="2">G19+G12</f>
        <v>20.36</v>
      </c>
      <c r="H20" s="30">
        <f t="shared" si="2"/>
        <v>160.58000000000001</v>
      </c>
      <c r="I20" s="30">
        <f t="shared" si="2"/>
        <v>874.40000000000009</v>
      </c>
      <c r="J20" s="30">
        <f t="shared" si="2"/>
        <v>1.33</v>
      </c>
      <c r="K20" s="30">
        <f t="shared" si="2"/>
        <v>51.8</v>
      </c>
      <c r="L20" s="30">
        <f t="shared" si="2"/>
        <v>41</v>
      </c>
      <c r="M20" s="30">
        <f t="shared" si="2"/>
        <v>14.909999999999998</v>
      </c>
      <c r="N20" s="30">
        <f t="shared" si="2"/>
        <v>234.74999999999997</v>
      </c>
      <c r="O20" s="30">
        <f t="shared" si="2"/>
        <v>600.4899999999999</v>
      </c>
      <c r="P20" s="30">
        <f t="shared" si="2"/>
        <v>205.63</v>
      </c>
      <c r="Q20" s="30">
        <f t="shared" si="2"/>
        <v>9.7399999999999984</v>
      </c>
    </row>
    <row r="21" spans="1:17" ht="20.100000000000001" customHeight="1">
      <c r="A21" s="53" t="s">
        <v>0</v>
      </c>
      <c r="B21" s="53"/>
      <c r="C21" s="53"/>
      <c r="D21" s="53"/>
      <c r="E21" s="53"/>
      <c r="F21" s="53"/>
      <c r="G21" s="53"/>
      <c r="H21" s="53"/>
      <c r="I21" s="54" t="s">
        <v>46</v>
      </c>
      <c r="J21" s="54"/>
      <c r="K21" s="54"/>
      <c r="L21" s="54"/>
      <c r="M21" s="54"/>
      <c r="N21" s="54"/>
      <c r="O21" s="54"/>
      <c r="P21" s="54"/>
      <c r="Q21" s="54"/>
    </row>
    <row r="22" spans="1:17" ht="57" customHeight="1">
      <c r="A22" s="55" t="s">
        <v>100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ht="12.95" customHeight="1">
      <c r="A23" s="12"/>
      <c r="B23" s="13"/>
      <c r="C23" s="13"/>
      <c r="D23" s="13"/>
      <c r="E23" s="13"/>
      <c r="F23" s="14"/>
      <c r="G23" s="15"/>
      <c r="H23" s="15"/>
      <c r="I23" s="16"/>
      <c r="J23" s="15"/>
      <c r="K23" s="15"/>
      <c r="L23" s="15"/>
      <c r="M23" s="15"/>
      <c r="N23" s="15"/>
      <c r="O23" s="15"/>
      <c r="P23" s="15"/>
      <c r="Q23" s="15"/>
    </row>
    <row r="24" spans="1:17" ht="12.95" customHeight="1">
      <c r="A24" s="9"/>
      <c r="B24" s="10"/>
      <c r="C24" s="8"/>
      <c r="D24" s="8"/>
      <c r="E24" s="8"/>
      <c r="F24" s="56" t="s">
        <v>1</v>
      </c>
      <c r="G24" s="56"/>
      <c r="H24" s="8" t="s">
        <v>27</v>
      </c>
      <c r="I24" s="8"/>
      <c r="J24" s="8"/>
      <c r="K24" s="57" t="s">
        <v>3</v>
      </c>
      <c r="L24" s="57"/>
      <c r="M24" s="8"/>
      <c r="N24" s="8"/>
      <c r="O24" s="8"/>
      <c r="P24" s="8"/>
      <c r="Q24" s="8"/>
    </row>
    <row r="25" spans="1:17" ht="12.95" customHeight="1">
      <c r="A25" s="7"/>
      <c r="B25" s="8"/>
      <c r="C25" s="8"/>
      <c r="D25" s="8"/>
      <c r="E25" s="8"/>
      <c r="F25" s="67" t="s">
        <v>4</v>
      </c>
      <c r="G25" s="67"/>
      <c r="H25" s="11">
        <v>1</v>
      </c>
      <c r="I25" s="8"/>
      <c r="J25" s="8"/>
      <c r="K25" s="68" t="s">
        <v>5</v>
      </c>
      <c r="L25" s="68"/>
      <c r="M25" s="58" t="s">
        <v>101</v>
      </c>
      <c r="N25" s="58"/>
      <c r="O25" s="8"/>
      <c r="P25" s="8"/>
      <c r="Q25" s="8"/>
    </row>
    <row r="26" spans="1:17" ht="24.95" customHeight="1">
      <c r="A26" s="52" t="s">
        <v>6</v>
      </c>
      <c r="B26" s="65" t="s">
        <v>7</v>
      </c>
      <c r="C26" s="65"/>
      <c r="D26" s="65"/>
      <c r="E26" s="65" t="s">
        <v>8</v>
      </c>
      <c r="F26" s="52" t="s">
        <v>9</v>
      </c>
      <c r="G26" s="52"/>
      <c r="H26" s="52"/>
      <c r="I26" s="51" t="s">
        <v>10</v>
      </c>
      <c r="J26" s="52" t="s">
        <v>11</v>
      </c>
      <c r="K26" s="52"/>
      <c r="L26" s="52"/>
      <c r="M26" s="52"/>
      <c r="N26" s="52" t="s">
        <v>12</v>
      </c>
      <c r="O26" s="52"/>
      <c r="P26" s="52"/>
      <c r="Q26" s="52"/>
    </row>
    <row r="27" spans="1:17" ht="24.95" customHeight="1">
      <c r="A27" s="52"/>
      <c r="B27" s="65"/>
      <c r="C27" s="65"/>
      <c r="D27" s="65"/>
      <c r="E27" s="65"/>
      <c r="F27" s="50" t="s">
        <v>13</v>
      </c>
      <c r="G27" s="50" t="s">
        <v>14</v>
      </c>
      <c r="H27" s="50" t="s">
        <v>15</v>
      </c>
      <c r="I27" s="51"/>
      <c r="J27" s="50" t="s">
        <v>16</v>
      </c>
      <c r="K27" s="50" t="s">
        <v>17</v>
      </c>
      <c r="L27" s="50" t="s">
        <v>18</v>
      </c>
      <c r="M27" s="50" t="s">
        <v>19</v>
      </c>
      <c r="N27" s="50" t="s">
        <v>20</v>
      </c>
      <c r="O27" s="50" t="s">
        <v>21</v>
      </c>
      <c r="P27" s="50" t="s">
        <v>22</v>
      </c>
      <c r="Q27" s="50" t="s">
        <v>23</v>
      </c>
    </row>
    <row r="28" spans="1:17" ht="24.95" customHeight="1">
      <c r="A28" s="30">
        <v>1</v>
      </c>
      <c r="B28" s="59">
        <v>2</v>
      </c>
      <c r="C28" s="51"/>
      <c r="D28" s="51"/>
      <c r="E28" s="49">
        <v>3</v>
      </c>
      <c r="F28" s="49">
        <v>5</v>
      </c>
      <c r="G28" s="49">
        <v>6</v>
      </c>
      <c r="H28" s="49">
        <v>7</v>
      </c>
      <c r="I28" s="49">
        <v>8</v>
      </c>
      <c r="J28" s="49">
        <v>9</v>
      </c>
      <c r="K28" s="49">
        <v>10</v>
      </c>
      <c r="L28" s="49">
        <v>11</v>
      </c>
      <c r="M28" s="49">
        <v>12</v>
      </c>
      <c r="N28" s="49">
        <v>13</v>
      </c>
      <c r="O28" s="49">
        <v>14</v>
      </c>
      <c r="P28" s="49">
        <v>15</v>
      </c>
      <c r="Q28" s="49">
        <v>16</v>
      </c>
    </row>
    <row r="29" spans="1:17" ht="35.1" customHeight="1">
      <c r="A29" s="34" t="str">
        <f>A9</f>
        <v>2-й Завтрак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</row>
    <row r="30" spans="1:17" ht="35.1" customHeight="1">
      <c r="A30" s="5" t="s">
        <v>58</v>
      </c>
      <c r="B30" s="60" t="s">
        <v>32</v>
      </c>
      <c r="C30" s="60"/>
      <c r="D30" s="60"/>
      <c r="E30" s="5">
        <v>200</v>
      </c>
      <c r="F30" s="30">
        <v>1.5</v>
      </c>
      <c r="G30" s="5">
        <v>1.3</v>
      </c>
      <c r="H30" s="5">
        <v>22.3</v>
      </c>
      <c r="I30" s="4">
        <v>107</v>
      </c>
      <c r="J30" s="4">
        <v>1</v>
      </c>
      <c r="K30" s="4">
        <v>0.01</v>
      </c>
      <c r="L30" s="4">
        <v>0</v>
      </c>
      <c r="M30" s="4">
        <v>0</v>
      </c>
      <c r="N30" s="4">
        <v>61</v>
      </c>
      <c r="O30" s="4">
        <v>45</v>
      </c>
      <c r="P30" s="4">
        <v>7</v>
      </c>
      <c r="Q30" s="4">
        <v>1</v>
      </c>
    </row>
    <row r="31" spans="1:17" ht="35.1" customHeight="1">
      <c r="A31" s="5" t="s">
        <v>47</v>
      </c>
      <c r="B31" s="62" t="s">
        <v>78</v>
      </c>
      <c r="C31" s="63"/>
      <c r="D31" s="64"/>
      <c r="E31" s="5">
        <v>40</v>
      </c>
      <c r="F31" s="30">
        <v>1.3</v>
      </c>
      <c r="G31" s="5">
        <v>4.5999999999999996</v>
      </c>
      <c r="H31" s="5">
        <v>21.6</v>
      </c>
      <c r="I31" s="5">
        <v>132.36000000000001</v>
      </c>
      <c r="J31" s="4">
        <v>0.09</v>
      </c>
      <c r="K31" s="4">
        <v>0</v>
      </c>
      <c r="L31" s="4">
        <v>0.04</v>
      </c>
      <c r="M31" s="4">
        <v>0.8</v>
      </c>
      <c r="N31" s="4">
        <v>12.6</v>
      </c>
      <c r="O31" s="4">
        <v>44.8</v>
      </c>
      <c r="P31" s="4">
        <v>7.7</v>
      </c>
      <c r="Q31" s="4">
        <v>0.56000000000000005</v>
      </c>
    </row>
    <row r="32" spans="1:17" ht="35.1" customHeight="1">
      <c r="A32" s="66" t="str">
        <f>A9</f>
        <v>2-й Завтрак</v>
      </c>
      <c r="B32" s="66"/>
      <c r="C32" s="66"/>
      <c r="D32" s="66"/>
      <c r="E32" s="66"/>
      <c r="F32" s="30">
        <f t="shared" ref="F32:Q32" si="3">SUM(F30:F31)</f>
        <v>2.8</v>
      </c>
      <c r="G32" s="30">
        <f t="shared" si="3"/>
        <v>5.8999999999999995</v>
      </c>
      <c r="H32" s="30">
        <f t="shared" si="3"/>
        <v>43.900000000000006</v>
      </c>
      <c r="I32" s="30">
        <f t="shared" si="3"/>
        <v>239.36</v>
      </c>
      <c r="J32" s="30">
        <f t="shared" si="3"/>
        <v>1.0900000000000001</v>
      </c>
      <c r="K32" s="30">
        <f t="shared" si="3"/>
        <v>0.01</v>
      </c>
      <c r="L32" s="30">
        <f t="shared" si="3"/>
        <v>0.04</v>
      </c>
      <c r="M32" s="30">
        <f t="shared" si="3"/>
        <v>0.8</v>
      </c>
      <c r="N32" s="30">
        <f t="shared" si="3"/>
        <v>73.599999999999994</v>
      </c>
      <c r="O32" s="30">
        <f t="shared" si="3"/>
        <v>89.8</v>
      </c>
      <c r="P32" s="30">
        <f t="shared" si="3"/>
        <v>14.7</v>
      </c>
      <c r="Q32" s="30">
        <f t="shared" si="3"/>
        <v>1.56</v>
      </c>
    </row>
    <row r="33" spans="1:17" ht="35.1" customHeight="1">
      <c r="A33" s="34" t="s">
        <v>24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</row>
    <row r="34" spans="1:17" ht="35.1" customHeight="1">
      <c r="A34" s="4" t="s">
        <v>65</v>
      </c>
      <c r="B34" s="62" t="s">
        <v>72</v>
      </c>
      <c r="C34" s="63"/>
      <c r="D34" s="64"/>
      <c r="E34" s="4" t="s">
        <v>92</v>
      </c>
      <c r="F34" s="4">
        <v>25</v>
      </c>
      <c r="G34" s="4">
        <v>3.2</v>
      </c>
      <c r="H34" s="4">
        <v>5.6</v>
      </c>
      <c r="I34" s="4">
        <v>12.1</v>
      </c>
      <c r="J34" s="4">
        <v>112</v>
      </c>
      <c r="K34" s="5">
        <v>11.9</v>
      </c>
      <c r="L34" s="5">
        <v>29.5</v>
      </c>
      <c r="M34" s="4">
        <v>2.1</v>
      </c>
      <c r="N34" s="5">
        <v>17.5</v>
      </c>
      <c r="O34" s="5">
        <v>180</v>
      </c>
      <c r="P34" s="5">
        <v>33.799999999999997</v>
      </c>
      <c r="Q34" s="5">
        <v>2.1</v>
      </c>
    </row>
    <row r="35" spans="1:17" ht="35.1" customHeight="1">
      <c r="A35" s="5" t="s">
        <v>63</v>
      </c>
      <c r="B35" s="62" t="s">
        <v>44</v>
      </c>
      <c r="C35" s="63"/>
      <c r="D35" s="64"/>
      <c r="E35" s="4" t="s">
        <v>108</v>
      </c>
      <c r="F35" s="30">
        <v>19.650000000000002</v>
      </c>
      <c r="G35" s="5">
        <v>24.75</v>
      </c>
      <c r="H35" s="5">
        <v>5.4</v>
      </c>
      <c r="I35" s="5">
        <v>322.5</v>
      </c>
      <c r="J35" s="5">
        <v>0.1</v>
      </c>
      <c r="K35" s="5">
        <v>11</v>
      </c>
      <c r="L35" s="4">
        <v>0.1</v>
      </c>
      <c r="M35" s="4">
        <v>1.7</v>
      </c>
      <c r="N35" s="5">
        <v>27.3</v>
      </c>
      <c r="O35" s="5">
        <v>82.5</v>
      </c>
      <c r="P35" s="5">
        <v>21.3</v>
      </c>
      <c r="Q35" s="5">
        <v>1.1000000000000001</v>
      </c>
    </row>
    <row r="36" spans="1:17" ht="35.1" customHeight="1">
      <c r="A36" s="5" t="s">
        <v>52</v>
      </c>
      <c r="B36" s="62" t="s">
        <v>70</v>
      </c>
      <c r="C36" s="63"/>
      <c r="D36" s="64"/>
      <c r="E36" s="4" t="s">
        <v>109</v>
      </c>
      <c r="F36" s="30">
        <v>6.7199999999999989</v>
      </c>
      <c r="G36" s="5">
        <v>5.76</v>
      </c>
      <c r="H36" s="5">
        <v>43.199999999999996</v>
      </c>
      <c r="I36" s="5">
        <v>251.53200000000004</v>
      </c>
      <c r="J36" s="5">
        <v>0.12000000000000001</v>
      </c>
      <c r="K36" s="5">
        <v>17.639999999999997</v>
      </c>
      <c r="L36" s="4">
        <v>0.36</v>
      </c>
      <c r="M36" s="5">
        <v>7.2</v>
      </c>
      <c r="N36" s="5">
        <v>52.8</v>
      </c>
      <c r="O36" s="5">
        <v>259.2</v>
      </c>
      <c r="P36" s="5">
        <v>56.040000000000006</v>
      </c>
      <c r="Q36" s="5">
        <v>3.24</v>
      </c>
    </row>
    <row r="37" spans="1:17" ht="35.1" customHeight="1">
      <c r="A37" s="5">
        <v>430</v>
      </c>
      <c r="B37" s="62" t="s">
        <v>41</v>
      </c>
      <c r="C37" s="63"/>
      <c r="D37" s="64"/>
      <c r="E37" s="5">
        <v>200</v>
      </c>
      <c r="F37" s="30">
        <v>0</v>
      </c>
      <c r="G37" s="5">
        <v>0</v>
      </c>
      <c r="H37" s="5">
        <v>15</v>
      </c>
      <c r="I37" s="5">
        <v>60</v>
      </c>
      <c r="J37" s="5">
        <v>0</v>
      </c>
      <c r="K37" s="5">
        <v>0</v>
      </c>
      <c r="L37" s="5">
        <v>0</v>
      </c>
      <c r="M37" s="4">
        <v>0</v>
      </c>
      <c r="N37" s="5">
        <v>5</v>
      </c>
      <c r="O37" s="5">
        <v>8</v>
      </c>
      <c r="P37" s="5">
        <v>4</v>
      </c>
      <c r="Q37" s="5">
        <v>1</v>
      </c>
    </row>
    <row r="38" spans="1:17" ht="35.1" customHeight="1">
      <c r="A38" s="4" t="s">
        <v>29</v>
      </c>
      <c r="B38" s="62" t="s">
        <v>36</v>
      </c>
      <c r="C38" s="63"/>
      <c r="D38" s="64"/>
      <c r="E38" s="5">
        <v>40</v>
      </c>
      <c r="F38" s="30">
        <v>2.6</v>
      </c>
      <c r="G38" s="5">
        <v>0.5</v>
      </c>
      <c r="H38" s="5">
        <v>15.8</v>
      </c>
      <c r="I38" s="5">
        <v>78.239999999999995</v>
      </c>
      <c r="J38" s="5">
        <v>0.1</v>
      </c>
      <c r="K38" s="4">
        <v>0</v>
      </c>
      <c r="L38" s="4">
        <v>0</v>
      </c>
      <c r="M38" s="4">
        <v>1.6</v>
      </c>
      <c r="N38" s="5">
        <v>11.6</v>
      </c>
      <c r="O38" s="5">
        <v>13.4</v>
      </c>
      <c r="P38" s="5">
        <v>55.8</v>
      </c>
      <c r="Q38" s="5">
        <v>3.2</v>
      </c>
    </row>
    <row r="39" spans="1:17" ht="35.1" customHeight="1">
      <c r="A39" s="66" t="s">
        <v>25</v>
      </c>
      <c r="B39" s="66"/>
      <c r="C39" s="66"/>
      <c r="D39" s="66"/>
      <c r="E39" s="66"/>
      <c r="F39" s="6">
        <f t="shared" ref="F39:Q39" si="4">SUM(F34:F38)</f>
        <v>53.970000000000006</v>
      </c>
      <c r="G39" s="6">
        <f t="shared" si="4"/>
        <v>34.21</v>
      </c>
      <c r="H39" s="6">
        <f t="shared" si="4"/>
        <v>84.999999999999986</v>
      </c>
      <c r="I39" s="6">
        <f t="shared" si="4"/>
        <v>724.37200000000007</v>
      </c>
      <c r="J39" s="6">
        <f t="shared" si="4"/>
        <v>112.32</v>
      </c>
      <c r="K39" s="6">
        <f t="shared" si="4"/>
        <v>40.539999999999992</v>
      </c>
      <c r="L39" s="6">
        <f t="shared" si="4"/>
        <v>29.96</v>
      </c>
      <c r="M39" s="6">
        <f t="shared" si="4"/>
        <v>12.6</v>
      </c>
      <c r="N39" s="6">
        <f t="shared" si="4"/>
        <v>114.19999999999999</v>
      </c>
      <c r="O39" s="6">
        <f t="shared" si="4"/>
        <v>543.1</v>
      </c>
      <c r="P39" s="6">
        <f t="shared" si="4"/>
        <v>170.94</v>
      </c>
      <c r="Q39" s="6">
        <f t="shared" si="4"/>
        <v>10.64</v>
      </c>
    </row>
    <row r="40" spans="1:17" ht="35.1" customHeight="1">
      <c r="A40" s="69" t="s">
        <v>26</v>
      </c>
      <c r="B40" s="69"/>
      <c r="C40" s="69"/>
      <c r="D40" s="69"/>
      <c r="E40" s="69"/>
      <c r="F40" s="49">
        <f t="shared" ref="F40:Q40" si="5">F39+F32</f>
        <v>56.77</v>
      </c>
      <c r="G40" s="49">
        <f t="shared" si="5"/>
        <v>40.11</v>
      </c>
      <c r="H40" s="49">
        <f t="shared" si="5"/>
        <v>128.89999999999998</v>
      </c>
      <c r="I40" s="49">
        <f t="shared" si="5"/>
        <v>963.73200000000008</v>
      </c>
      <c r="J40" s="49">
        <f t="shared" si="5"/>
        <v>113.41</v>
      </c>
      <c r="K40" s="49">
        <f t="shared" si="5"/>
        <v>40.54999999999999</v>
      </c>
      <c r="L40" s="49">
        <f t="shared" si="5"/>
        <v>30</v>
      </c>
      <c r="M40" s="49">
        <f t="shared" si="5"/>
        <v>13.4</v>
      </c>
      <c r="N40" s="49">
        <f t="shared" si="5"/>
        <v>187.79999999999998</v>
      </c>
      <c r="O40" s="49">
        <f t="shared" si="5"/>
        <v>632.9</v>
      </c>
      <c r="P40" s="49">
        <f t="shared" si="5"/>
        <v>185.64</v>
      </c>
      <c r="Q40" s="49">
        <f t="shared" si="5"/>
        <v>12.200000000000001</v>
      </c>
    </row>
    <row r="41" spans="1:17" ht="20.100000000000001" customHeight="1">
      <c r="A41" s="53" t="s">
        <v>0</v>
      </c>
      <c r="B41" s="53"/>
      <c r="C41" s="53"/>
      <c r="D41" s="53"/>
      <c r="E41" s="53"/>
      <c r="F41" s="53"/>
      <c r="G41" s="53"/>
      <c r="H41" s="53"/>
      <c r="I41" s="54" t="s">
        <v>46</v>
      </c>
      <c r="J41" s="54"/>
      <c r="K41" s="54"/>
      <c r="L41" s="54"/>
      <c r="M41" s="54"/>
      <c r="N41" s="54"/>
      <c r="O41" s="54"/>
      <c r="P41" s="54"/>
      <c r="Q41" s="54"/>
    </row>
    <row r="42" spans="1:17" ht="63" customHeight="1">
      <c r="A42" s="55" t="s">
        <v>100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17" ht="12.95" customHeight="1">
      <c r="A43" s="13"/>
      <c r="B43" s="13"/>
      <c r="C43" s="13"/>
      <c r="D43" s="13"/>
      <c r="E43" s="13"/>
      <c r="F43" s="14"/>
      <c r="G43" s="15"/>
      <c r="H43" s="15"/>
      <c r="I43" s="16"/>
      <c r="J43" s="15"/>
      <c r="K43" s="15"/>
      <c r="L43" s="15"/>
      <c r="M43" s="15"/>
      <c r="N43" s="15"/>
      <c r="O43" s="15"/>
      <c r="P43" s="15"/>
      <c r="Q43" s="15"/>
    </row>
    <row r="44" spans="1:17" ht="12.95" customHeight="1">
      <c r="A44" s="9"/>
      <c r="B44" s="10"/>
      <c r="C44" s="8"/>
      <c r="D44" s="8"/>
      <c r="E44" s="8"/>
      <c r="F44" s="56" t="s">
        <v>1</v>
      </c>
      <c r="G44" s="56"/>
      <c r="H44" s="8" t="s">
        <v>28</v>
      </c>
      <c r="I44" s="8"/>
      <c r="J44" s="8"/>
      <c r="K44" s="57" t="s">
        <v>3</v>
      </c>
      <c r="L44" s="57"/>
      <c r="M44" s="8"/>
      <c r="N44" s="8"/>
      <c r="O44" s="8"/>
      <c r="P44" s="8"/>
      <c r="Q44" s="8"/>
    </row>
    <row r="45" spans="1:17" ht="12.95" customHeight="1">
      <c r="A45" s="7"/>
      <c r="B45" s="8"/>
      <c r="C45" s="8"/>
      <c r="D45" s="8"/>
      <c r="E45" s="8"/>
      <c r="F45" s="67" t="s">
        <v>4</v>
      </c>
      <c r="G45" s="67"/>
      <c r="H45" s="11">
        <v>1</v>
      </c>
      <c r="I45" s="8"/>
      <c r="J45" s="8"/>
      <c r="K45" s="68" t="s">
        <v>5</v>
      </c>
      <c r="L45" s="68"/>
      <c r="M45" s="58" t="s">
        <v>101</v>
      </c>
      <c r="N45" s="58"/>
      <c r="O45" s="8"/>
      <c r="P45" s="8"/>
      <c r="Q45" s="8"/>
    </row>
    <row r="46" spans="1:17" ht="24.95" customHeight="1">
      <c r="A46" s="52" t="s">
        <v>6</v>
      </c>
      <c r="B46" s="65" t="s">
        <v>7</v>
      </c>
      <c r="C46" s="65"/>
      <c r="D46" s="65"/>
      <c r="E46" s="65" t="s">
        <v>8</v>
      </c>
      <c r="F46" s="52" t="s">
        <v>9</v>
      </c>
      <c r="G46" s="52"/>
      <c r="H46" s="52"/>
      <c r="I46" s="51" t="s">
        <v>10</v>
      </c>
      <c r="J46" s="52" t="s">
        <v>11</v>
      </c>
      <c r="K46" s="52"/>
      <c r="L46" s="52"/>
      <c r="M46" s="52"/>
      <c r="N46" s="52" t="s">
        <v>12</v>
      </c>
      <c r="O46" s="52"/>
      <c r="P46" s="52"/>
      <c r="Q46" s="52"/>
    </row>
    <row r="47" spans="1:17" ht="24.95" customHeight="1">
      <c r="A47" s="52"/>
      <c r="B47" s="65"/>
      <c r="C47" s="65"/>
      <c r="D47" s="65"/>
      <c r="E47" s="65"/>
      <c r="F47" s="50" t="s">
        <v>13</v>
      </c>
      <c r="G47" s="50" t="s">
        <v>14</v>
      </c>
      <c r="H47" s="50" t="s">
        <v>15</v>
      </c>
      <c r="I47" s="51"/>
      <c r="J47" s="50" t="s">
        <v>16</v>
      </c>
      <c r="K47" s="50" t="s">
        <v>17</v>
      </c>
      <c r="L47" s="50" t="s">
        <v>18</v>
      </c>
      <c r="M47" s="50" t="s">
        <v>19</v>
      </c>
      <c r="N47" s="50" t="s">
        <v>20</v>
      </c>
      <c r="O47" s="50" t="s">
        <v>21</v>
      </c>
      <c r="P47" s="50" t="s">
        <v>22</v>
      </c>
      <c r="Q47" s="50" t="s">
        <v>23</v>
      </c>
    </row>
    <row r="48" spans="1:17" ht="24.95" customHeight="1">
      <c r="A48" s="30">
        <v>1</v>
      </c>
      <c r="B48" s="59">
        <v>2</v>
      </c>
      <c r="C48" s="51"/>
      <c r="D48" s="51"/>
      <c r="E48" s="49">
        <v>3</v>
      </c>
      <c r="F48" s="49">
        <v>5</v>
      </c>
      <c r="G48" s="49">
        <v>6</v>
      </c>
      <c r="H48" s="49">
        <v>7</v>
      </c>
      <c r="I48" s="49">
        <v>8</v>
      </c>
      <c r="J48" s="49">
        <v>9</v>
      </c>
      <c r="K48" s="49">
        <v>10</v>
      </c>
      <c r="L48" s="49">
        <v>11</v>
      </c>
      <c r="M48" s="49">
        <v>12</v>
      </c>
      <c r="N48" s="49">
        <v>13</v>
      </c>
      <c r="O48" s="49">
        <v>14</v>
      </c>
      <c r="P48" s="49">
        <v>15</v>
      </c>
      <c r="Q48" s="49">
        <v>16</v>
      </c>
    </row>
    <row r="49" spans="1:17" ht="35.1" customHeight="1">
      <c r="A49" s="34" t="str">
        <f>A29</f>
        <v>2-й Завтрак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6"/>
    </row>
    <row r="50" spans="1:17" ht="35.1" customHeight="1">
      <c r="A50" s="5" t="s">
        <v>60</v>
      </c>
      <c r="B50" s="60" t="s">
        <v>77</v>
      </c>
      <c r="C50" s="60"/>
      <c r="D50" s="60"/>
      <c r="E50" s="5">
        <v>200</v>
      </c>
      <c r="F50" s="30">
        <v>0.3</v>
      </c>
      <c r="G50" s="5">
        <v>0.1</v>
      </c>
      <c r="H50" s="5">
        <v>11</v>
      </c>
      <c r="I50" s="5">
        <v>43</v>
      </c>
      <c r="J50" s="5">
        <v>0.1</v>
      </c>
      <c r="K50" s="4">
        <v>1.5</v>
      </c>
      <c r="L50" s="5">
        <v>0.1</v>
      </c>
      <c r="M50" s="4">
        <v>0.2</v>
      </c>
      <c r="N50" s="5">
        <v>125</v>
      </c>
      <c r="O50" s="5">
        <v>119</v>
      </c>
      <c r="P50" s="5">
        <v>18.899999999999999</v>
      </c>
      <c r="Q50" s="5">
        <v>0.4</v>
      </c>
    </row>
    <row r="51" spans="1:17" ht="35.1" customHeight="1">
      <c r="A51" s="5" t="s">
        <v>29</v>
      </c>
      <c r="B51" s="60" t="s">
        <v>71</v>
      </c>
      <c r="C51" s="60"/>
      <c r="D51" s="60"/>
      <c r="E51" s="5">
        <v>30</v>
      </c>
      <c r="F51" s="30">
        <v>1.1299999999999999</v>
      </c>
      <c r="G51" s="5">
        <v>1.47</v>
      </c>
      <c r="H51" s="5">
        <v>11.16</v>
      </c>
      <c r="I51" s="5">
        <v>62.5</v>
      </c>
      <c r="J51" s="5">
        <v>0</v>
      </c>
      <c r="K51" s="5">
        <v>45</v>
      </c>
      <c r="L51" s="5">
        <v>0</v>
      </c>
      <c r="M51" s="4">
        <v>0.2</v>
      </c>
      <c r="N51" s="5">
        <v>0.53</v>
      </c>
      <c r="O51" s="5">
        <v>4.3</v>
      </c>
      <c r="P51" s="5">
        <v>13.5</v>
      </c>
      <c r="Q51" s="5">
        <v>0.2</v>
      </c>
    </row>
    <row r="52" spans="1:17" ht="35.1" customHeight="1">
      <c r="A52" s="61" t="str">
        <f>A32</f>
        <v>2-й Завтрак</v>
      </c>
      <c r="B52" s="61"/>
      <c r="C52" s="61"/>
      <c r="D52" s="61"/>
      <c r="E52" s="61"/>
      <c r="F52" s="30">
        <f t="shared" ref="F52:Q52" si="6">SUM(F50:F51)</f>
        <v>1.43</v>
      </c>
      <c r="G52" s="30">
        <f t="shared" si="6"/>
        <v>1.57</v>
      </c>
      <c r="H52" s="30">
        <f t="shared" si="6"/>
        <v>22.16</v>
      </c>
      <c r="I52" s="30">
        <f t="shared" si="6"/>
        <v>105.5</v>
      </c>
      <c r="J52" s="30">
        <f t="shared" si="6"/>
        <v>0.1</v>
      </c>
      <c r="K52" s="30">
        <f t="shared" si="6"/>
        <v>46.5</v>
      </c>
      <c r="L52" s="30">
        <f t="shared" si="6"/>
        <v>0.1</v>
      </c>
      <c r="M52" s="30">
        <f t="shared" si="6"/>
        <v>0.4</v>
      </c>
      <c r="N52" s="30">
        <f t="shared" si="6"/>
        <v>125.53</v>
      </c>
      <c r="O52" s="30">
        <f t="shared" si="6"/>
        <v>123.3</v>
      </c>
      <c r="P52" s="30">
        <f t="shared" si="6"/>
        <v>32.4</v>
      </c>
      <c r="Q52" s="30">
        <f t="shared" si="6"/>
        <v>0.60000000000000009</v>
      </c>
    </row>
    <row r="53" spans="1:17" ht="35.1" customHeight="1">
      <c r="A53" s="34" t="s">
        <v>24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4" spans="1:17" ht="35.1" customHeight="1">
      <c r="A54" s="4" t="s">
        <v>66</v>
      </c>
      <c r="B54" s="60" t="s">
        <v>74</v>
      </c>
      <c r="C54" s="60"/>
      <c r="D54" s="60"/>
      <c r="E54" s="4" t="s">
        <v>91</v>
      </c>
      <c r="F54" s="4">
        <v>11.4</v>
      </c>
      <c r="G54" s="4">
        <v>10.199999999999999</v>
      </c>
      <c r="H54" s="4">
        <v>19.7</v>
      </c>
      <c r="I54" s="4">
        <v>216.29</v>
      </c>
      <c r="J54" s="5">
        <v>0</v>
      </c>
      <c r="K54" s="5">
        <v>21.8</v>
      </c>
      <c r="L54" s="4">
        <v>0.01</v>
      </c>
      <c r="M54" s="4">
        <v>1.8</v>
      </c>
      <c r="N54" s="5">
        <v>36.1</v>
      </c>
      <c r="O54" s="5">
        <v>26.3</v>
      </c>
      <c r="P54" s="5">
        <v>12.3</v>
      </c>
      <c r="Q54" s="5">
        <v>0.5</v>
      </c>
    </row>
    <row r="55" spans="1:17" ht="35.1" customHeight="1">
      <c r="A55" s="5" t="s">
        <v>75</v>
      </c>
      <c r="B55" s="60" t="s">
        <v>76</v>
      </c>
      <c r="C55" s="60"/>
      <c r="D55" s="60"/>
      <c r="E55" s="5" t="s">
        <v>107</v>
      </c>
      <c r="F55" s="30">
        <v>14.8</v>
      </c>
      <c r="G55" s="5">
        <v>14.6</v>
      </c>
      <c r="H55" s="5">
        <v>20.2</v>
      </c>
      <c r="I55" s="5">
        <v>393.6</v>
      </c>
      <c r="J55" s="4">
        <v>0.2</v>
      </c>
      <c r="K55" s="4">
        <v>0</v>
      </c>
      <c r="L55" s="4">
        <v>0</v>
      </c>
      <c r="M55" s="4">
        <v>0.4</v>
      </c>
      <c r="N55" s="4">
        <v>36</v>
      </c>
      <c r="O55" s="4">
        <v>162</v>
      </c>
      <c r="P55" s="4">
        <v>20</v>
      </c>
      <c r="Q55" s="4">
        <v>2</v>
      </c>
    </row>
    <row r="56" spans="1:17" ht="35.1" customHeight="1">
      <c r="A56" s="5" t="s">
        <v>50</v>
      </c>
      <c r="B56" s="60" t="s">
        <v>40</v>
      </c>
      <c r="C56" s="60"/>
      <c r="D56" s="60"/>
      <c r="E56" s="5" t="s">
        <v>109</v>
      </c>
      <c r="F56" s="30">
        <v>5.52</v>
      </c>
      <c r="G56" s="5">
        <v>8.76</v>
      </c>
      <c r="H56" s="5">
        <v>57.84</v>
      </c>
      <c r="I56" s="5">
        <v>307.56</v>
      </c>
      <c r="J56" s="5">
        <v>0.12000000000000001</v>
      </c>
      <c r="K56" s="4">
        <v>0</v>
      </c>
      <c r="L56" s="4">
        <v>3.5999999999999997E-2</v>
      </c>
      <c r="M56" s="4">
        <v>0.36</v>
      </c>
      <c r="N56" s="5">
        <v>16.559999999999999</v>
      </c>
      <c r="O56" s="5">
        <v>110.39999999999999</v>
      </c>
      <c r="P56" s="5">
        <v>33.6</v>
      </c>
      <c r="Q56" s="5">
        <v>0.72</v>
      </c>
    </row>
    <row r="57" spans="1:17" ht="35.1" customHeight="1">
      <c r="A57" s="5" t="s">
        <v>103</v>
      </c>
      <c r="B57" s="60" t="s">
        <v>104</v>
      </c>
      <c r="C57" s="60"/>
      <c r="D57" s="60"/>
      <c r="E57" s="5">
        <v>200</v>
      </c>
      <c r="F57" s="50">
        <v>0.1</v>
      </c>
      <c r="G57" s="4">
        <v>0.1</v>
      </c>
      <c r="H57" s="5">
        <v>27.9</v>
      </c>
      <c r="I57" s="5">
        <v>113</v>
      </c>
      <c r="J57" s="4">
        <v>0.01</v>
      </c>
      <c r="K57" s="4">
        <v>55.4</v>
      </c>
      <c r="L57" s="4">
        <v>0</v>
      </c>
      <c r="M57" s="4">
        <v>0.1</v>
      </c>
      <c r="N57" s="5">
        <v>5</v>
      </c>
      <c r="O57" s="4">
        <v>8.1</v>
      </c>
      <c r="P57" s="4">
        <v>2.1</v>
      </c>
      <c r="Q57" s="5">
        <v>0.4</v>
      </c>
    </row>
    <row r="58" spans="1:17" ht="35.1" customHeight="1">
      <c r="A58" s="4" t="s">
        <v>29</v>
      </c>
      <c r="B58" s="60" t="s">
        <v>36</v>
      </c>
      <c r="C58" s="60"/>
      <c r="D58" s="60"/>
      <c r="E58" s="5">
        <v>40</v>
      </c>
      <c r="F58" s="30">
        <v>2.6</v>
      </c>
      <c r="G58" s="5">
        <v>0.5</v>
      </c>
      <c r="H58" s="5">
        <v>15.8</v>
      </c>
      <c r="I58" s="5">
        <v>78.239999999999995</v>
      </c>
      <c r="J58" s="5">
        <v>0.1</v>
      </c>
      <c r="K58" s="4">
        <v>0</v>
      </c>
      <c r="L58" s="4">
        <v>0</v>
      </c>
      <c r="M58" s="4">
        <v>1.6</v>
      </c>
      <c r="N58" s="5">
        <v>11.6</v>
      </c>
      <c r="O58" s="5">
        <v>13.4</v>
      </c>
      <c r="P58" s="5">
        <v>55.8</v>
      </c>
      <c r="Q58" s="5">
        <v>3.2</v>
      </c>
    </row>
    <row r="59" spans="1:17" ht="35.1" customHeight="1">
      <c r="A59" s="61" t="s">
        <v>25</v>
      </c>
      <c r="B59" s="61"/>
      <c r="C59" s="61"/>
      <c r="D59" s="61"/>
      <c r="E59" s="61"/>
      <c r="F59" s="6">
        <f t="shared" ref="F59:Q59" si="7">SUM(F54:F58)</f>
        <v>34.42</v>
      </c>
      <c r="G59" s="6">
        <f t="shared" si="7"/>
        <v>34.159999999999997</v>
      </c>
      <c r="H59" s="6">
        <f t="shared" si="7"/>
        <v>141.44000000000003</v>
      </c>
      <c r="I59" s="6">
        <f t="shared" si="7"/>
        <v>1108.69</v>
      </c>
      <c r="J59" s="6">
        <f t="shared" si="7"/>
        <v>0.43000000000000005</v>
      </c>
      <c r="K59" s="6">
        <f t="shared" si="7"/>
        <v>77.2</v>
      </c>
      <c r="L59" s="6">
        <f t="shared" si="7"/>
        <v>4.5999999999999999E-2</v>
      </c>
      <c r="M59" s="6">
        <f t="shared" si="7"/>
        <v>4.26</v>
      </c>
      <c r="N59" s="6">
        <f t="shared" si="7"/>
        <v>105.25999999999999</v>
      </c>
      <c r="O59" s="6">
        <f t="shared" si="7"/>
        <v>320.2</v>
      </c>
      <c r="P59" s="6">
        <f t="shared" si="7"/>
        <v>123.8</v>
      </c>
      <c r="Q59" s="6">
        <f t="shared" si="7"/>
        <v>6.82</v>
      </c>
    </row>
    <row r="60" spans="1:17" ht="35.1" customHeight="1">
      <c r="A60" s="70" t="s">
        <v>26</v>
      </c>
      <c r="B60" s="71"/>
      <c r="C60" s="71"/>
      <c r="D60" s="71"/>
      <c r="E60" s="72"/>
      <c r="F60" s="19">
        <f t="shared" ref="F60:Q60" si="8">F52+F59</f>
        <v>35.85</v>
      </c>
      <c r="G60" s="19">
        <f t="shared" si="8"/>
        <v>35.729999999999997</v>
      </c>
      <c r="H60" s="19">
        <f t="shared" si="8"/>
        <v>163.60000000000002</v>
      </c>
      <c r="I60" s="19">
        <f t="shared" si="8"/>
        <v>1214.19</v>
      </c>
      <c r="J60" s="19">
        <f t="shared" si="8"/>
        <v>0.53</v>
      </c>
      <c r="K60" s="19">
        <f t="shared" si="8"/>
        <v>123.7</v>
      </c>
      <c r="L60" s="19">
        <f t="shared" si="8"/>
        <v>0.14600000000000002</v>
      </c>
      <c r="M60" s="19">
        <f t="shared" si="8"/>
        <v>4.66</v>
      </c>
      <c r="N60" s="19">
        <f t="shared" si="8"/>
        <v>230.79</v>
      </c>
      <c r="O60" s="19">
        <f t="shared" si="8"/>
        <v>443.5</v>
      </c>
      <c r="P60" s="19">
        <f t="shared" si="8"/>
        <v>156.19999999999999</v>
      </c>
      <c r="Q60" s="19">
        <f t="shared" si="8"/>
        <v>7.42</v>
      </c>
    </row>
    <row r="61" spans="1:17" ht="20.100000000000001" customHeight="1">
      <c r="A61" s="53" t="s">
        <v>0</v>
      </c>
      <c r="B61" s="53"/>
      <c r="C61" s="53"/>
      <c r="D61" s="53"/>
      <c r="E61" s="53"/>
      <c r="F61" s="53"/>
      <c r="G61" s="53"/>
      <c r="H61" s="53"/>
      <c r="I61" s="54" t="s">
        <v>46</v>
      </c>
      <c r="J61" s="54"/>
      <c r="K61" s="54"/>
      <c r="L61" s="54"/>
      <c r="M61" s="54"/>
      <c r="N61" s="54"/>
      <c r="O61" s="54"/>
      <c r="P61" s="54"/>
      <c r="Q61" s="54"/>
    </row>
    <row r="62" spans="1:17" ht="62.25" customHeight="1">
      <c r="A62" s="55" t="s">
        <v>100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</row>
    <row r="63" spans="1:17" ht="12.95" customHeight="1">
      <c r="A63" s="13"/>
      <c r="B63" s="13"/>
      <c r="C63" s="13"/>
      <c r="D63" s="13"/>
      <c r="E63" s="13"/>
      <c r="F63" s="14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5"/>
    </row>
    <row r="64" spans="1:17" ht="12.95" customHeight="1">
      <c r="A64" s="9"/>
      <c r="B64" s="10"/>
      <c r="C64" s="8"/>
      <c r="D64" s="8"/>
      <c r="E64" s="8"/>
      <c r="F64" s="56" t="s">
        <v>1</v>
      </c>
      <c r="G64" s="56"/>
      <c r="H64" s="8" t="s">
        <v>30</v>
      </c>
      <c r="I64" s="8"/>
      <c r="J64" s="8"/>
      <c r="K64" s="57" t="s">
        <v>3</v>
      </c>
      <c r="L64" s="57"/>
      <c r="M64" s="8"/>
      <c r="N64" s="8"/>
      <c r="O64" s="8"/>
      <c r="P64" s="8"/>
      <c r="Q64" s="8"/>
    </row>
    <row r="65" spans="1:17" ht="12.95" customHeight="1">
      <c r="A65" s="7"/>
      <c r="B65" s="8"/>
      <c r="C65" s="8"/>
      <c r="D65" s="8"/>
      <c r="E65" s="8"/>
      <c r="F65" s="67" t="s">
        <v>4</v>
      </c>
      <c r="G65" s="67"/>
      <c r="H65" s="11">
        <v>1</v>
      </c>
      <c r="I65" s="8"/>
      <c r="J65" s="8"/>
      <c r="K65" s="68" t="s">
        <v>5</v>
      </c>
      <c r="L65" s="68"/>
      <c r="M65" s="58" t="s">
        <v>101</v>
      </c>
      <c r="N65" s="58"/>
      <c r="O65" s="8"/>
      <c r="P65" s="8"/>
      <c r="Q65" s="8"/>
    </row>
    <row r="66" spans="1:17" ht="15.75" customHeight="1">
      <c r="A66" s="52" t="s">
        <v>6</v>
      </c>
      <c r="B66" s="65" t="s">
        <v>7</v>
      </c>
      <c r="C66" s="65"/>
      <c r="D66" s="65"/>
      <c r="E66" s="65" t="s">
        <v>8</v>
      </c>
      <c r="F66" s="52" t="s">
        <v>9</v>
      </c>
      <c r="G66" s="52"/>
      <c r="H66" s="52"/>
      <c r="I66" s="51" t="s">
        <v>10</v>
      </c>
      <c r="J66" s="52" t="s">
        <v>11</v>
      </c>
      <c r="K66" s="52"/>
      <c r="L66" s="52"/>
      <c r="M66" s="52"/>
      <c r="N66" s="52" t="s">
        <v>12</v>
      </c>
      <c r="O66" s="52"/>
      <c r="P66" s="52"/>
      <c r="Q66" s="52"/>
    </row>
    <row r="67" spans="1:17" ht="42" customHeight="1">
      <c r="A67" s="52"/>
      <c r="B67" s="65"/>
      <c r="C67" s="65"/>
      <c r="D67" s="65"/>
      <c r="E67" s="65"/>
      <c r="F67" s="50" t="s">
        <v>13</v>
      </c>
      <c r="G67" s="50" t="s">
        <v>14</v>
      </c>
      <c r="H67" s="50" t="s">
        <v>15</v>
      </c>
      <c r="I67" s="51"/>
      <c r="J67" s="50" t="s">
        <v>16</v>
      </c>
      <c r="K67" s="50" t="s">
        <v>17</v>
      </c>
      <c r="L67" s="50" t="s">
        <v>18</v>
      </c>
      <c r="M67" s="50" t="s">
        <v>19</v>
      </c>
      <c r="N67" s="50" t="s">
        <v>20</v>
      </c>
      <c r="O67" s="50" t="s">
        <v>21</v>
      </c>
      <c r="P67" s="50" t="s">
        <v>22</v>
      </c>
      <c r="Q67" s="50" t="s">
        <v>23</v>
      </c>
    </row>
    <row r="68" spans="1:17" ht="12" customHeight="1">
      <c r="A68" s="30">
        <v>1</v>
      </c>
      <c r="B68" s="59">
        <v>2</v>
      </c>
      <c r="C68" s="51"/>
      <c r="D68" s="51"/>
      <c r="E68" s="49">
        <v>3</v>
      </c>
      <c r="F68" s="49">
        <v>5</v>
      </c>
      <c r="G68" s="49">
        <v>6</v>
      </c>
      <c r="H68" s="49">
        <v>7</v>
      </c>
      <c r="I68" s="49">
        <v>8</v>
      </c>
      <c r="J68" s="49">
        <v>9</v>
      </c>
      <c r="K68" s="49">
        <v>10</v>
      </c>
      <c r="L68" s="49">
        <v>11</v>
      </c>
      <c r="M68" s="49">
        <v>12</v>
      </c>
      <c r="N68" s="49">
        <v>13</v>
      </c>
      <c r="O68" s="49">
        <v>14</v>
      </c>
      <c r="P68" s="49">
        <v>15</v>
      </c>
      <c r="Q68" s="49">
        <v>16</v>
      </c>
    </row>
    <row r="69" spans="1:17" ht="35.1" customHeight="1">
      <c r="A69" s="31" t="str">
        <f>A9</f>
        <v>2-й Завтрак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3"/>
    </row>
    <row r="70" spans="1:17" ht="35.1" customHeight="1">
      <c r="A70" s="5" t="s">
        <v>62</v>
      </c>
      <c r="B70" s="60" t="s">
        <v>37</v>
      </c>
      <c r="C70" s="60"/>
      <c r="D70" s="60"/>
      <c r="E70" s="4">
        <v>200</v>
      </c>
      <c r="F70" s="30">
        <v>3</v>
      </c>
      <c r="G70" s="5">
        <v>2.6</v>
      </c>
      <c r="H70" s="5">
        <v>24.8</v>
      </c>
      <c r="I70" s="5">
        <v>134.15</v>
      </c>
      <c r="J70" s="5">
        <v>0.04</v>
      </c>
      <c r="K70" s="4">
        <v>1</v>
      </c>
      <c r="L70" s="4">
        <v>0.01</v>
      </c>
      <c r="M70" s="4">
        <v>0</v>
      </c>
      <c r="N70" s="5">
        <v>121</v>
      </c>
      <c r="O70" s="5">
        <v>90</v>
      </c>
      <c r="P70" s="5">
        <v>14</v>
      </c>
      <c r="Q70" s="5">
        <v>1</v>
      </c>
    </row>
    <row r="71" spans="1:17" ht="35.1" customHeight="1">
      <c r="A71" s="5" t="s">
        <v>80</v>
      </c>
      <c r="B71" s="60" t="s">
        <v>81</v>
      </c>
      <c r="C71" s="60"/>
      <c r="D71" s="60"/>
      <c r="E71" s="5">
        <v>30</v>
      </c>
      <c r="F71" s="30">
        <v>4.5</v>
      </c>
      <c r="G71" s="5">
        <v>4.5</v>
      </c>
      <c r="H71" s="5">
        <v>7.4</v>
      </c>
      <c r="I71" s="5">
        <v>88</v>
      </c>
      <c r="J71" s="5">
        <v>0.08</v>
      </c>
      <c r="K71" s="5">
        <v>3</v>
      </c>
      <c r="L71" s="5">
        <v>0.02</v>
      </c>
      <c r="M71" s="4">
        <v>0</v>
      </c>
      <c r="N71" s="5">
        <v>252</v>
      </c>
      <c r="O71" s="5">
        <v>189</v>
      </c>
      <c r="P71" s="5">
        <v>29</v>
      </c>
      <c r="Q71" s="5">
        <v>2</v>
      </c>
    </row>
    <row r="72" spans="1:17" ht="35.1" customHeight="1">
      <c r="A72" s="61" t="str">
        <f>A12</f>
        <v>Итого за 2-й Завтрак</v>
      </c>
      <c r="B72" s="61"/>
      <c r="C72" s="61"/>
      <c r="D72" s="61"/>
      <c r="E72" s="61"/>
      <c r="F72" s="30">
        <f t="shared" ref="F72:Q72" si="9">SUM(F70:F71)</f>
        <v>7.5</v>
      </c>
      <c r="G72" s="30">
        <f t="shared" si="9"/>
        <v>7.1</v>
      </c>
      <c r="H72" s="30">
        <f t="shared" si="9"/>
        <v>32.200000000000003</v>
      </c>
      <c r="I72" s="30">
        <f t="shared" si="9"/>
        <v>222.15</v>
      </c>
      <c r="J72" s="30">
        <f t="shared" si="9"/>
        <v>0.12</v>
      </c>
      <c r="K72" s="30">
        <f t="shared" si="9"/>
        <v>4</v>
      </c>
      <c r="L72" s="30">
        <f t="shared" si="9"/>
        <v>0.03</v>
      </c>
      <c r="M72" s="30">
        <f t="shared" si="9"/>
        <v>0</v>
      </c>
      <c r="N72" s="30">
        <f t="shared" si="9"/>
        <v>373</v>
      </c>
      <c r="O72" s="30">
        <f t="shared" si="9"/>
        <v>279</v>
      </c>
      <c r="P72" s="30">
        <f t="shared" si="9"/>
        <v>43</v>
      </c>
      <c r="Q72" s="30">
        <f t="shared" si="9"/>
        <v>3</v>
      </c>
    </row>
    <row r="73" spans="1:17" ht="35.1" customHeight="1">
      <c r="A73" s="34" t="s">
        <v>24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6"/>
    </row>
    <row r="74" spans="1:17" ht="35.1" customHeight="1">
      <c r="A74" s="4" t="s">
        <v>64</v>
      </c>
      <c r="B74" s="62" t="s">
        <v>39</v>
      </c>
      <c r="C74" s="63"/>
      <c r="D74" s="64"/>
      <c r="E74" s="4" t="s">
        <v>92</v>
      </c>
      <c r="F74" s="4">
        <v>6.7</v>
      </c>
      <c r="G74" s="4">
        <v>6</v>
      </c>
      <c r="H74" s="4">
        <v>17.2</v>
      </c>
      <c r="I74" s="4">
        <v>149.33000000000001</v>
      </c>
      <c r="J74" s="5">
        <v>0.1</v>
      </c>
      <c r="K74" s="5">
        <v>7.9</v>
      </c>
      <c r="L74" s="4">
        <v>0.2</v>
      </c>
      <c r="M74" s="4">
        <v>0.3</v>
      </c>
      <c r="N74" s="5">
        <v>35.200000000000003</v>
      </c>
      <c r="O74" s="5">
        <v>89.6</v>
      </c>
      <c r="P74" s="5">
        <v>28.6</v>
      </c>
      <c r="Q74" s="5">
        <v>1.2</v>
      </c>
    </row>
    <row r="75" spans="1:17" ht="35.1" customHeight="1">
      <c r="A75" s="5" t="s">
        <v>79</v>
      </c>
      <c r="B75" s="60" t="s">
        <v>68</v>
      </c>
      <c r="C75" s="60"/>
      <c r="D75" s="60"/>
      <c r="E75" s="4" t="s">
        <v>107</v>
      </c>
      <c r="F75" s="30">
        <v>17.5</v>
      </c>
      <c r="G75" s="5">
        <v>12.4</v>
      </c>
      <c r="H75" s="5">
        <v>27</v>
      </c>
      <c r="I75" s="5">
        <v>194</v>
      </c>
      <c r="J75" s="5">
        <v>0.1</v>
      </c>
      <c r="K75" s="5">
        <v>4.5999999999999996</v>
      </c>
      <c r="L75" s="4">
        <v>0.1</v>
      </c>
      <c r="M75" s="4">
        <v>0.2</v>
      </c>
      <c r="N75" s="5">
        <v>24.5</v>
      </c>
      <c r="O75" s="5">
        <v>18.3</v>
      </c>
      <c r="P75" s="5">
        <v>13.3</v>
      </c>
      <c r="Q75" s="5">
        <v>0.9</v>
      </c>
    </row>
    <row r="76" spans="1:17" ht="35.1" customHeight="1">
      <c r="A76" s="5" t="s">
        <v>61</v>
      </c>
      <c r="B76" s="62" t="s">
        <v>38</v>
      </c>
      <c r="C76" s="63"/>
      <c r="D76" s="64"/>
      <c r="E76" s="4" t="s">
        <v>109</v>
      </c>
      <c r="F76" s="30">
        <v>4.08</v>
      </c>
      <c r="G76" s="5">
        <v>9.9600000000000009</v>
      </c>
      <c r="H76" s="5">
        <v>26.879999999999995</v>
      </c>
      <c r="I76" s="5">
        <v>180.66</v>
      </c>
      <c r="J76" s="4">
        <v>3.5999999999999997E-2</v>
      </c>
      <c r="K76" s="4">
        <v>0</v>
      </c>
      <c r="L76" s="4">
        <v>0.12000000000000001</v>
      </c>
      <c r="M76" s="4">
        <v>0.48000000000000004</v>
      </c>
      <c r="N76" s="5">
        <v>4.8000000000000007</v>
      </c>
      <c r="O76" s="5">
        <v>87.84</v>
      </c>
      <c r="P76" s="5">
        <v>27.36</v>
      </c>
      <c r="Q76" s="5">
        <v>0.83999999999999986</v>
      </c>
    </row>
    <row r="77" spans="1:17" ht="35.1" customHeight="1">
      <c r="A77" s="5" t="s">
        <v>48</v>
      </c>
      <c r="B77" s="60" t="s">
        <v>98</v>
      </c>
      <c r="C77" s="60"/>
      <c r="D77" s="60"/>
      <c r="E77" s="4" t="s">
        <v>33</v>
      </c>
      <c r="F77" s="30">
        <v>0.3</v>
      </c>
      <c r="G77" s="5">
        <v>0</v>
      </c>
      <c r="H77" s="5">
        <v>15.2</v>
      </c>
      <c r="I77" s="25">
        <v>61</v>
      </c>
      <c r="J77" s="5">
        <v>0</v>
      </c>
      <c r="K77" s="5">
        <v>3</v>
      </c>
      <c r="L77" s="5">
        <v>0</v>
      </c>
      <c r="M77" s="4">
        <v>0</v>
      </c>
      <c r="N77" s="5">
        <v>7.4</v>
      </c>
      <c r="O77" s="5">
        <v>9</v>
      </c>
      <c r="P77" s="5">
        <v>5</v>
      </c>
      <c r="Q77" s="5">
        <v>0.1</v>
      </c>
    </row>
    <row r="78" spans="1:17" ht="35.1" customHeight="1">
      <c r="A78" s="4" t="s">
        <v>29</v>
      </c>
      <c r="B78" s="60" t="s">
        <v>36</v>
      </c>
      <c r="C78" s="60"/>
      <c r="D78" s="60"/>
      <c r="E78" s="5">
        <v>40</v>
      </c>
      <c r="F78" s="30">
        <v>2.6</v>
      </c>
      <c r="G78" s="5">
        <v>0.5</v>
      </c>
      <c r="H78" s="5">
        <v>15.8</v>
      </c>
      <c r="I78" s="5">
        <v>78.239999999999995</v>
      </c>
      <c r="J78" s="5">
        <v>0.1</v>
      </c>
      <c r="K78" s="4">
        <v>0</v>
      </c>
      <c r="L78" s="4">
        <v>0</v>
      </c>
      <c r="M78" s="4">
        <v>1.6</v>
      </c>
      <c r="N78" s="5">
        <v>11.6</v>
      </c>
      <c r="O78" s="5">
        <v>13.4</v>
      </c>
      <c r="P78" s="5">
        <v>55.8</v>
      </c>
      <c r="Q78" s="5">
        <v>3.2</v>
      </c>
    </row>
    <row r="79" spans="1:17" ht="35.1" customHeight="1">
      <c r="A79" s="61" t="s">
        <v>25</v>
      </c>
      <c r="B79" s="61"/>
      <c r="C79" s="61"/>
      <c r="D79" s="61"/>
      <c r="E79" s="61"/>
      <c r="F79" s="6">
        <f t="shared" ref="F79:Q79" si="10">SUM(F74:F78)</f>
        <v>31.180000000000003</v>
      </c>
      <c r="G79" s="6">
        <f t="shared" si="10"/>
        <v>28.86</v>
      </c>
      <c r="H79" s="6">
        <f t="shared" si="10"/>
        <v>102.08</v>
      </c>
      <c r="I79" s="6">
        <f t="shared" si="10"/>
        <v>663.23</v>
      </c>
      <c r="J79" s="6">
        <f t="shared" si="10"/>
        <v>0.33600000000000002</v>
      </c>
      <c r="K79" s="6">
        <f t="shared" si="10"/>
        <v>15.5</v>
      </c>
      <c r="L79" s="6">
        <f t="shared" si="10"/>
        <v>0.42000000000000004</v>
      </c>
      <c r="M79" s="6">
        <f t="shared" si="10"/>
        <v>2.58</v>
      </c>
      <c r="N79" s="6">
        <f t="shared" si="10"/>
        <v>83.5</v>
      </c>
      <c r="O79" s="6">
        <f t="shared" si="10"/>
        <v>218.14000000000001</v>
      </c>
      <c r="P79" s="6">
        <f t="shared" si="10"/>
        <v>130.06</v>
      </c>
      <c r="Q79" s="6">
        <f t="shared" si="10"/>
        <v>6.24</v>
      </c>
    </row>
    <row r="80" spans="1:17" ht="35.1" customHeight="1">
      <c r="A80" s="69" t="s">
        <v>26</v>
      </c>
      <c r="B80" s="69"/>
      <c r="C80" s="69"/>
      <c r="D80" s="69"/>
      <c r="E80" s="69"/>
      <c r="F80" s="49">
        <f t="shared" ref="F80:Q80" si="11">F72+F79</f>
        <v>38.680000000000007</v>
      </c>
      <c r="G80" s="49">
        <f t="shared" si="11"/>
        <v>35.96</v>
      </c>
      <c r="H80" s="49">
        <f t="shared" si="11"/>
        <v>134.28</v>
      </c>
      <c r="I80" s="49">
        <f t="shared" si="11"/>
        <v>885.38</v>
      </c>
      <c r="J80" s="49">
        <f t="shared" si="11"/>
        <v>0.45600000000000002</v>
      </c>
      <c r="K80" s="49">
        <f t="shared" si="11"/>
        <v>19.5</v>
      </c>
      <c r="L80" s="49">
        <f t="shared" si="11"/>
        <v>0.45000000000000007</v>
      </c>
      <c r="M80" s="49">
        <f t="shared" si="11"/>
        <v>2.58</v>
      </c>
      <c r="N80" s="49">
        <f t="shared" si="11"/>
        <v>456.5</v>
      </c>
      <c r="O80" s="49">
        <f t="shared" si="11"/>
        <v>497.14</v>
      </c>
      <c r="P80" s="49">
        <f t="shared" si="11"/>
        <v>173.06</v>
      </c>
      <c r="Q80" s="49">
        <f t="shared" si="11"/>
        <v>9.24</v>
      </c>
    </row>
    <row r="81" spans="1:17" ht="20.100000000000001" customHeight="1">
      <c r="A81" s="53" t="s">
        <v>0</v>
      </c>
      <c r="B81" s="53"/>
      <c r="C81" s="53"/>
      <c r="D81" s="53"/>
      <c r="E81" s="53"/>
      <c r="F81" s="53"/>
      <c r="G81" s="53"/>
      <c r="H81" s="53"/>
      <c r="I81" s="54" t="s">
        <v>46</v>
      </c>
      <c r="J81" s="54"/>
      <c r="K81" s="54"/>
      <c r="L81" s="54"/>
      <c r="M81" s="54"/>
      <c r="N81" s="54"/>
      <c r="O81" s="54"/>
      <c r="P81" s="54"/>
      <c r="Q81" s="54"/>
    </row>
    <row r="82" spans="1:17" ht="63" customHeight="1">
      <c r="A82" s="55" t="s">
        <v>100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3" spans="1:17" ht="12.95" customHeight="1">
      <c r="A83" s="17"/>
      <c r="B83" s="17"/>
      <c r="C83" s="17"/>
      <c r="D83" s="17"/>
      <c r="E83" s="17"/>
      <c r="F83" s="18"/>
      <c r="G83" s="40"/>
      <c r="H83" s="40"/>
      <c r="I83" s="41"/>
      <c r="J83" s="40"/>
      <c r="K83" s="40"/>
      <c r="L83" s="40"/>
      <c r="M83" s="40"/>
      <c r="N83" s="40"/>
      <c r="O83" s="40"/>
      <c r="P83" s="40"/>
      <c r="Q83" s="40"/>
    </row>
    <row r="84" spans="1:17" ht="12.95" customHeight="1">
      <c r="A84" s="9"/>
      <c r="B84" s="10"/>
      <c r="C84" s="8"/>
      <c r="D84" s="8"/>
      <c r="E84" s="8"/>
      <c r="F84" s="56" t="s">
        <v>1</v>
      </c>
      <c r="G84" s="56"/>
      <c r="H84" s="8" t="s">
        <v>31</v>
      </c>
      <c r="I84" s="8"/>
      <c r="J84" s="8"/>
      <c r="K84" s="57" t="s">
        <v>3</v>
      </c>
      <c r="L84" s="57"/>
      <c r="M84" s="8"/>
      <c r="N84" s="8"/>
      <c r="O84" s="8"/>
      <c r="P84" s="8"/>
      <c r="Q84" s="8"/>
    </row>
    <row r="85" spans="1:17" ht="12.95" customHeight="1">
      <c r="A85" s="7"/>
      <c r="B85" s="8"/>
      <c r="C85" s="8"/>
      <c r="D85" s="8"/>
      <c r="E85" s="8"/>
      <c r="F85" s="67" t="s">
        <v>4</v>
      </c>
      <c r="G85" s="67"/>
      <c r="H85" s="11">
        <v>1</v>
      </c>
      <c r="I85" s="8"/>
      <c r="J85" s="8"/>
      <c r="K85" s="68" t="s">
        <v>5</v>
      </c>
      <c r="L85" s="68"/>
      <c r="M85" s="58" t="s">
        <v>101</v>
      </c>
      <c r="N85" s="58"/>
      <c r="O85" s="8"/>
      <c r="P85" s="8"/>
      <c r="Q85" s="8"/>
    </row>
    <row r="86" spans="1:17" ht="15.75" customHeight="1">
      <c r="A86" s="52" t="s">
        <v>6</v>
      </c>
      <c r="B86" s="65" t="s">
        <v>7</v>
      </c>
      <c r="C86" s="65"/>
      <c r="D86" s="65"/>
      <c r="E86" s="65" t="s">
        <v>8</v>
      </c>
      <c r="F86" s="52" t="s">
        <v>9</v>
      </c>
      <c r="G86" s="52"/>
      <c r="H86" s="52"/>
      <c r="I86" s="51" t="s">
        <v>10</v>
      </c>
      <c r="J86" s="52" t="s">
        <v>11</v>
      </c>
      <c r="K86" s="52"/>
      <c r="L86" s="52"/>
      <c r="M86" s="52"/>
      <c r="N86" s="52" t="s">
        <v>12</v>
      </c>
      <c r="O86" s="52"/>
      <c r="P86" s="52"/>
      <c r="Q86" s="52"/>
    </row>
    <row r="87" spans="1:17" ht="40.5" customHeight="1">
      <c r="A87" s="52"/>
      <c r="B87" s="65"/>
      <c r="C87" s="65"/>
      <c r="D87" s="65"/>
      <c r="E87" s="65"/>
      <c r="F87" s="50" t="s">
        <v>13</v>
      </c>
      <c r="G87" s="50" t="s">
        <v>14</v>
      </c>
      <c r="H87" s="50" t="s">
        <v>15</v>
      </c>
      <c r="I87" s="51"/>
      <c r="J87" s="50" t="s">
        <v>16</v>
      </c>
      <c r="K87" s="50" t="s">
        <v>17</v>
      </c>
      <c r="L87" s="50" t="s">
        <v>18</v>
      </c>
      <c r="M87" s="50" t="s">
        <v>19</v>
      </c>
      <c r="N87" s="50" t="s">
        <v>20</v>
      </c>
      <c r="O87" s="50" t="s">
        <v>21</v>
      </c>
      <c r="P87" s="50" t="s">
        <v>22</v>
      </c>
      <c r="Q87" s="50" t="s">
        <v>23</v>
      </c>
    </row>
    <row r="88" spans="1:17" ht="20.100000000000001" customHeight="1">
      <c r="A88" s="30">
        <v>1</v>
      </c>
      <c r="B88" s="59">
        <v>2</v>
      </c>
      <c r="C88" s="51"/>
      <c r="D88" s="51"/>
      <c r="E88" s="49">
        <v>3</v>
      </c>
      <c r="F88" s="49">
        <v>5</v>
      </c>
      <c r="G88" s="49">
        <v>6</v>
      </c>
      <c r="H88" s="49">
        <v>7</v>
      </c>
      <c r="I88" s="49">
        <v>8</v>
      </c>
      <c r="J88" s="49">
        <v>9</v>
      </c>
      <c r="K88" s="49">
        <v>10</v>
      </c>
      <c r="L88" s="49">
        <v>11</v>
      </c>
      <c r="M88" s="49">
        <v>12</v>
      </c>
      <c r="N88" s="49">
        <v>13</v>
      </c>
      <c r="O88" s="49">
        <v>14</v>
      </c>
      <c r="P88" s="49">
        <v>15</v>
      </c>
      <c r="Q88" s="49">
        <v>16</v>
      </c>
    </row>
    <row r="89" spans="1:17" ht="35.1" customHeight="1">
      <c r="A89" s="34" t="str">
        <f>A9</f>
        <v>2-й Завтрак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6"/>
    </row>
    <row r="90" spans="1:17" ht="35.1" customHeight="1">
      <c r="A90" s="5" t="s">
        <v>59</v>
      </c>
      <c r="B90" s="60" t="s">
        <v>97</v>
      </c>
      <c r="C90" s="60"/>
      <c r="D90" s="60"/>
      <c r="E90" s="4">
        <v>200</v>
      </c>
      <c r="F90" s="30">
        <v>0.6</v>
      </c>
      <c r="G90" s="4">
        <v>0.1</v>
      </c>
      <c r="H90" s="5">
        <v>45.7</v>
      </c>
      <c r="I90" s="5">
        <v>176</v>
      </c>
      <c r="J90" s="4">
        <v>1.1000000000000001</v>
      </c>
      <c r="K90" s="4">
        <v>0</v>
      </c>
      <c r="L90" s="4">
        <v>35.6</v>
      </c>
      <c r="M90" s="4">
        <v>6.5</v>
      </c>
      <c r="N90" s="4">
        <v>151.19999999999999</v>
      </c>
      <c r="O90" s="4">
        <v>327.60000000000002</v>
      </c>
      <c r="P90" s="4">
        <v>25.2</v>
      </c>
      <c r="Q90" s="4">
        <v>3.6</v>
      </c>
    </row>
    <row r="91" spans="1:17" ht="35.1" customHeight="1">
      <c r="A91" s="5" t="s">
        <v>29</v>
      </c>
      <c r="B91" s="60" t="s">
        <v>71</v>
      </c>
      <c r="C91" s="60"/>
      <c r="D91" s="60"/>
      <c r="E91" s="5">
        <v>30</v>
      </c>
      <c r="F91" s="30">
        <v>1.1299999999999999</v>
      </c>
      <c r="G91" s="5">
        <v>1.47</v>
      </c>
      <c r="H91" s="5">
        <v>11.16</v>
      </c>
      <c r="I91" s="5">
        <v>62.5</v>
      </c>
      <c r="J91" s="5">
        <v>0</v>
      </c>
      <c r="K91" s="5">
        <v>45</v>
      </c>
      <c r="L91" s="5">
        <v>0</v>
      </c>
      <c r="M91" s="4">
        <v>0.2</v>
      </c>
      <c r="N91" s="5">
        <v>0.53</v>
      </c>
      <c r="O91" s="5">
        <v>4.3</v>
      </c>
      <c r="P91" s="5">
        <v>13.5</v>
      </c>
      <c r="Q91" s="5">
        <v>0.2</v>
      </c>
    </row>
    <row r="92" spans="1:17" ht="35.1" customHeight="1">
      <c r="A92" s="61" t="str">
        <f>A12</f>
        <v>Итого за 2-й Завтрак</v>
      </c>
      <c r="B92" s="61"/>
      <c r="C92" s="61"/>
      <c r="D92" s="61"/>
      <c r="E92" s="61"/>
      <c r="F92" s="30">
        <f t="shared" ref="F92:Q92" si="12">SUM(F90:F91)</f>
        <v>1.73</v>
      </c>
      <c r="G92" s="30">
        <f t="shared" si="12"/>
        <v>1.57</v>
      </c>
      <c r="H92" s="30">
        <f t="shared" si="12"/>
        <v>56.86</v>
      </c>
      <c r="I92" s="30">
        <f t="shared" si="12"/>
        <v>238.5</v>
      </c>
      <c r="J92" s="30">
        <f t="shared" si="12"/>
        <v>1.1000000000000001</v>
      </c>
      <c r="K92" s="30">
        <f t="shared" si="12"/>
        <v>45</v>
      </c>
      <c r="L92" s="30">
        <f t="shared" si="12"/>
        <v>35.6</v>
      </c>
      <c r="M92" s="30">
        <f t="shared" si="12"/>
        <v>6.7</v>
      </c>
      <c r="N92" s="30">
        <f t="shared" si="12"/>
        <v>151.72999999999999</v>
      </c>
      <c r="O92" s="30">
        <f t="shared" si="12"/>
        <v>331.90000000000003</v>
      </c>
      <c r="P92" s="30">
        <f t="shared" si="12"/>
        <v>38.700000000000003</v>
      </c>
      <c r="Q92" s="30">
        <f t="shared" si="12"/>
        <v>3.8000000000000003</v>
      </c>
    </row>
    <row r="93" spans="1:17" ht="35.1" customHeight="1">
      <c r="A93" s="34" t="s">
        <v>24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6"/>
    </row>
    <row r="94" spans="1:17" ht="35.1" customHeight="1">
      <c r="A94" s="4" t="s">
        <v>51</v>
      </c>
      <c r="B94" s="60" t="s">
        <v>82</v>
      </c>
      <c r="C94" s="60"/>
      <c r="D94" s="60"/>
      <c r="E94" s="4">
        <v>250</v>
      </c>
      <c r="F94" s="43">
        <v>3.63</v>
      </c>
      <c r="G94" s="43">
        <v>2.63</v>
      </c>
      <c r="H94" s="43">
        <v>22.5</v>
      </c>
      <c r="I94" s="43">
        <v>134.1</v>
      </c>
      <c r="J94" s="43">
        <v>0.04</v>
      </c>
      <c r="K94" s="43">
        <v>6.8</v>
      </c>
      <c r="L94" s="43">
        <v>0</v>
      </c>
      <c r="M94" s="43">
        <v>3.2500000000000004</v>
      </c>
      <c r="N94" s="43">
        <v>13.74</v>
      </c>
      <c r="O94" s="43">
        <v>28.79</v>
      </c>
      <c r="P94" s="43">
        <v>9.2500000000000018</v>
      </c>
      <c r="Q94" s="43">
        <v>0.38</v>
      </c>
    </row>
    <row r="95" spans="1:17" ht="35.1" customHeight="1">
      <c r="A95" s="5" t="s">
        <v>83</v>
      </c>
      <c r="B95" s="60" t="s">
        <v>84</v>
      </c>
      <c r="C95" s="60"/>
      <c r="D95" s="60"/>
      <c r="E95" s="5" t="s">
        <v>107</v>
      </c>
      <c r="F95" s="30">
        <v>11.63</v>
      </c>
      <c r="G95" s="5">
        <v>9.67</v>
      </c>
      <c r="H95" s="5">
        <v>48.4</v>
      </c>
      <c r="I95" s="5">
        <v>328</v>
      </c>
      <c r="J95" s="5">
        <v>0.1</v>
      </c>
      <c r="K95" s="5">
        <v>23.5</v>
      </c>
      <c r="L95" s="5">
        <v>0</v>
      </c>
      <c r="M95" s="5">
        <v>0.7</v>
      </c>
      <c r="N95" s="5">
        <v>44.9</v>
      </c>
      <c r="O95" s="5">
        <v>60</v>
      </c>
      <c r="P95" s="5">
        <v>21.2</v>
      </c>
      <c r="Q95" s="5">
        <v>1.2</v>
      </c>
    </row>
    <row r="96" spans="1:17" ht="35.1" customHeight="1">
      <c r="A96" s="5" t="s">
        <v>50</v>
      </c>
      <c r="B96" s="62" t="s">
        <v>73</v>
      </c>
      <c r="C96" s="63"/>
      <c r="D96" s="64"/>
      <c r="E96" s="4" t="s">
        <v>109</v>
      </c>
      <c r="F96" s="30">
        <v>4.32</v>
      </c>
      <c r="G96" s="5">
        <v>5.76</v>
      </c>
      <c r="H96" s="5">
        <v>44.52</v>
      </c>
      <c r="I96" s="5">
        <v>220.56</v>
      </c>
      <c r="J96" s="5">
        <v>0</v>
      </c>
      <c r="K96" s="5">
        <v>0</v>
      </c>
      <c r="L96" s="5">
        <v>5.3999999999999995</v>
      </c>
      <c r="M96" s="5">
        <v>1.5599999999999998</v>
      </c>
      <c r="N96" s="5">
        <v>46.679999999999993</v>
      </c>
      <c r="O96" s="5">
        <v>206.4</v>
      </c>
      <c r="P96" s="5">
        <v>20.88</v>
      </c>
      <c r="Q96" s="5">
        <v>0.36</v>
      </c>
    </row>
    <row r="97" spans="1:17" ht="35.1" customHeight="1">
      <c r="A97" s="5">
        <v>430</v>
      </c>
      <c r="B97" s="60" t="s">
        <v>41</v>
      </c>
      <c r="C97" s="60"/>
      <c r="D97" s="60"/>
      <c r="E97" s="5">
        <v>200</v>
      </c>
      <c r="F97" s="30">
        <v>0</v>
      </c>
      <c r="G97" s="5">
        <v>0</v>
      </c>
      <c r="H97" s="5">
        <v>15</v>
      </c>
      <c r="I97" s="5">
        <v>60</v>
      </c>
      <c r="J97" s="5">
        <v>0</v>
      </c>
      <c r="K97" s="5">
        <v>0</v>
      </c>
      <c r="L97" s="5">
        <v>0</v>
      </c>
      <c r="M97" s="4">
        <v>0</v>
      </c>
      <c r="N97" s="5">
        <v>5</v>
      </c>
      <c r="O97" s="5">
        <v>8</v>
      </c>
      <c r="P97" s="5">
        <v>4</v>
      </c>
      <c r="Q97" s="5">
        <v>1</v>
      </c>
    </row>
    <row r="98" spans="1:17" ht="35.1" customHeight="1">
      <c r="A98" s="4" t="s">
        <v>29</v>
      </c>
      <c r="B98" s="60" t="s">
        <v>36</v>
      </c>
      <c r="C98" s="60"/>
      <c r="D98" s="60"/>
      <c r="E98" s="5">
        <v>40</v>
      </c>
      <c r="F98" s="30">
        <v>2.6</v>
      </c>
      <c r="G98" s="5">
        <v>0.5</v>
      </c>
      <c r="H98" s="5">
        <v>15.8</v>
      </c>
      <c r="I98" s="5">
        <v>78.239999999999995</v>
      </c>
      <c r="J98" s="5">
        <v>0.1</v>
      </c>
      <c r="K98" s="4">
        <v>0</v>
      </c>
      <c r="L98" s="4">
        <v>0</v>
      </c>
      <c r="M98" s="4">
        <v>1.6</v>
      </c>
      <c r="N98" s="5">
        <v>11.6</v>
      </c>
      <c r="O98" s="5">
        <v>13.4</v>
      </c>
      <c r="P98" s="5">
        <v>55.8</v>
      </c>
      <c r="Q98" s="5">
        <v>3.2</v>
      </c>
    </row>
    <row r="99" spans="1:17" ht="35.1" customHeight="1">
      <c r="A99" s="61" t="s">
        <v>25</v>
      </c>
      <c r="B99" s="61"/>
      <c r="C99" s="61"/>
      <c r="D99" s="61"/>
      <c r="E99" s="61"/>
      <c r="F99" s="6">
        <f t="shared" ref="F99:Q99" si="13">SUM(F94:F98)</f>
        <v>22.180000000000003</v>
      </c>
      <c r="G99" s="6">
        <f t="shared" si="13"/>
        <v>18.560000000000002</v>
      </c>
      <c r="H99" s="6">
        <f t="shared" si="13"/>
        <v>146.22000000000003</v>
      </c>
      <c r="I99" s="6">
        <f t="shared" si="13"/>
        <v>820.90000000000009</v>
      </c>
      <c r="J99" s="6">
        <f t="shared" si="13"/>
        <v>0.24000000000000002</v>
      </c>
      <c r="K99" s="6">
        <f t="shared" si="13"/>
        <v>30.3</v>
      </c>
      <c r="L99" s="6">
        <f t="shared" si="13"/>
        <v>5.3999999999999995</v>
      </c>
      <c r="M99" s="6">
        <f t="shared" si="13"/>
        <v>7.1099999999999994</v>
      </c>
      <c r="N99" s="6">
        <f t="shared" si="13"/>
        <v>121.91999999999999</v>
      </c>
      <c r="O99" s="6">
        <f t="shared" si="13"/>
        <v>316.58999999999997</v>
      </c>
      <c r="P99" s="6">
        <f t="shared" si="13"/>
        <v>111.13</v>
      </c>
      <c r="Q99" s="6">
        <f t="shared" si="13"/>
        <v>6.1400000000000006</v>
      </c>
    </row>
    <row r="100" spans="1:17" ht="35.1" customHeight="1">
      <c r="A100" s="69" t="s">
        <v>26</v>
      </c>
      <c r="B100" s="69"/>
      <c r="C100" s="69"/>
      <c r="D100" s="69"/>
      <c r="E100" s="69"/>
      <c r="F100" s="19">
        <f t="shared" ref="F100:Q100" si="14">F99+F92</f>
        <v>23.910000000000004</v>
      </c>
      <c r="G100" s="19">
        <f t="shared" si="14"/>
        <v>20.130000000000003</v>
      </c>
      <c r="H100" s="19">
        <f t="shared" si="14"/>
        <v>203.08000000000004</v>
      </c>
      <c r="I100" s="19">
        <f t="shared" si="14"/>
        <v>1059.4000000000001</v>
      </c>
      <c r="J100" s="19">
        <f t="shared" si="14"/>
        <v>1.34</v>
      </c>
      <c r="K100" s="19">
        <f t="shared" si="14"/>
        <v>75.3</v>
      </c>
      <c r="L100" s="19">
        <f t="shared" si="14"/>
        <v>41</v>
      </c>
      <c r="M100" s="19">
        <f t="shared" si="14"/>
        <v>13.809999999999999</v>
      </c>
      <c r="N100" s="19">
        <f t="shared" si="14"/>
        <v>273.64999999999998</v>
      </c>
      <c r="O100" s="19">
        <f t="shared" si="14"/>
        <v>648.49</v>
      </c>
      <c r="P100" s="19">
        <f t="shared" si="14"/>
        <v>149.82999999999998</v>
      </c>
      <c r="Q100" s="19">
        <f t="shared" si="14"/>
        <v>9.9400000000000013</v>
      </c>
    </row>
    <row r="101" spans="1:17" ht="20.100000000000001" customHeight="1">
      <c r="A101" s="53" t="s">
        <v>0</v>
      </c>
      <c r="B101" s="53"/>
      <c r="C101" s="53"/>
      <c r="D101" s="53"/>
      <c r="E101" s="53"/>
      <c r="F101" s="53"/>
      <c r="G101" s="53"/>
      <c r="H101" s="53"/>
      <c r="I101" s="54" t="s">
        <v>46</v>
      </c>
      <c r="J101" s="54"/>
      <c r="K101" s="54"/>
      <c r="L101" s="54"/>
      <c r="M101" s="54"/>
      <c r="N101" s="54"/>
      <c r="O101" s="54"/>
      <c r="P101" s="54"/>
      <c r="Q101" s="54"/>
    </row>
    <row r="102" spans="1:17" ht="60.75" customHeight="1">
      <c r="A102" s="55" t="s">
        <v>100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20.100000000000001" customHeight="1">
      <c r="A103" s="20"/>
      <c r="B103" s="21"/>
      <c r="F103" s="73" t="s">
        <v>1</v>
      </c>
      <c r="G103" s="73"/>
      <c r="H103" s="22" t="s">
        <v>67</v>
      </c>
      <c r="K103" s="74" t="s">
        <v>3</v>
      </c>
      <c r="L103" s="74"/>
    </row>
    <row r="104" spans="1:17" ht="20.100000000000001" customHeight="1">
      <c r="F104" s="75" t="s">
        <v>4</v>
      </c>
      <c r="G104" s="75"/>
      <c r="H104" s="24">
        <v>1</v>
      </c>
      <c r="K104" s="76" t="s">
        <v>5</v>
      </c>
      <c r="L104" s="76"/>
      <c r="M104" s="58" t="s">
        <v>101</v>
      </c>
      <c r="N104" s="58"/>
    </row>
    <row r="105" spans="1:17" ht="20.100000000000001" customHeight="1">
      <c r="A105" s="52" t="s">
        <v>6</v>
      </c>
      <c r="B105" s="65" t="s">
        <v>7</v>
      </c>
      <c r="C105" s="65"/>
      <c r="D105" s="65"/>
      <c r="E105" s="65" t="s">
        <v>8</v>
      </c>
      <c r="F105" s="52" t="s">
        <v>9</v>
      </c>
      <c r="G105" s="52"/>
      <c r="H105" s="52"/>
      <c r="I105" s="51" t="s">
        <v>10</v>
      </c>
      <c r="J105" s="52" t="s">
        <v>11</v>
      </c>
      <c r="K105" s="52"/>
      <c r="L105" s="52"/>
      <c r="M105" s="52"/>
      <c r="N105" s="52" t="s">
        <v>12</v>
      </c>
      <c r="O105" s="52"/>
      <c r="P105" s="52"/>
      <c r="Q105" s="52"/>
    </row>
    <row r="106" spans="1:17" ht="20.100000000000001" customHeight="1">
      <c r="A106" s="52"/>
      <c r="B106" s="65"/>
      <c r="C106" s="65"/>
      <c r="D106" s="65"/>
      <c r="E106" s="65"/>
      <c r="F106" s="50" t="s">
        <v>13</v>
      </c>
      <c r="G106" s="50" t="s">
        <v>14</v>
      </c>
      <c r="H106" s="50" t="s">
        <v>15</v>
      </c>
      <c r="I106" s="51"/>
      <c r="J106" s="50" t="s">
        <v>16</v>
      </c>
      <c r="K106" s="50" t="s">
        <v>17</v>
      </c>
      <c r="L106" s="50" t="s">
        <v>18</v>
      </c>
      <c r="M106" s="50" t="s">
        <v>19</v>
      </c>
      <c r="N106" s="50" t="s">
        <v>20</v>
      </c>
      <c r="O106" s="50" t="s">
        <v>21</v>
      </c>
      <c r="P106" s="50" t="s">
        <v>22</v>
      </c>
      <c r="Q106" s="50" t="s">
        <v>23</v>
      </c>
    </row>
    <row r="107" spans="1:17" ht="15.75" customHeight="1">
      <c r="A107" s="30">
        <v>1</v>
      </c>
      <c r="B107" s="59">
        <v>2</v>
      </c>
      <c r="C107" s="51"/>
      <c r="D107" s="51"/>
      <c r="E107" s="49">
        <v>3</v>
      </c>
      <c r="F107" s="49">
        <v>5</v>
      </c>
      <c r="G107" s="49">
        <v>6</v>
      </c>
      <c r="H107" s="49">
        <v>7</v>
      </c>
      <c r="I107" s="49">
        <v>8</v>
      </c>
      <c r="J107" s="49">
        <v>9</v>
      </c>
      <c r="K107" s="49">
        <v>10</v>
      </c>
      <c r="L107" s="49">
        <v>11</v>
      </c>
      <c r="M107" s="49">
        <v>12</v>
      </c>
      <c r="N107" s="49">
        <v>13</v>
      </c>
      <c r="O107" s="49">
        <v>14</v>
      </c>
      <c r="P107" s="49">
        <v>15</v>
      </c>
      <c r="Q107" s="49">
        <v>16</v>
      </c>
    </row>
    <row r="108" spans="1:17" ht="35.1" customHeight="1">
      <c r="A108" s="34" t="s">
        <v>99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6"/>
    </row>
    <row r="109" spans="1:17" ht="35.1" customHeight="1">
      <c r="A109" s="5" t="s">
        <v>60</v>
      </c>
      <c r="B109" s="60" t="s">
        <v>77</v>
      </c>
      <c r="C109" s="60"/>
      <c r="D109" s="60"/>
      <c r="E109" s="5">
        <v>200</v>
      </c>
      <c r="F109" s="30">
        <v>0.3</v>
      </c>
      <c r="G109" s="5">
        <v>0.1</v>
      </c>
      <c r="H109" s="5">
        <v>11</v>
      </c>
      <c r="I109" s="5">
        <v>43</v>
      </c>
      <c r="J109" s="5">
        <v>0.1</v>
      </c>
      <c r="K109" s="4">
        <v>1.5</v>
      </c>
      <c r="L109" s="5">
        <v>0.1</v>
      </c>
      <c r="M109" s="4">
        <v>0.2</v>
      </c>
      <c r="N109" s="5">
        <v>125</v>
      </c>
      <c r="O109" s="5">
        <v>119</v>
      </c>
      <c r="P109" s="5">
        <v>18.899999999999999</v>
      </c>
      <c r="Q109" s="5">
        <v>0.4</v>
      </c>
    </row>
    <row r="110" spans="1:17" ht="35.1" customHeight="1">
      <c r="A110" s="5" t="s">
        <v>29</v>
      </c>
      <c r="B110" s="60" t="s">
        <v>71</v>
      </c>
      <c r="C110" s="60"/>
      <c r="D110" s="60"/>
      <c r="E110" s="5">
        <v>30</v>
      </c>
      <c r="F110" s="30">
        <v>1.1299999999999999</v>
      </c>
      <c r="G110" s="5">
        <v>1.47</v>
      </c>
      <c r="H110" s="5">
        <v>11.16</v>
      </c>
      <c r="I110" s="5">
        <v>62.5</v>
      </c>
      <c r="J110" s="5">
        <v>0</v>
      </c>
      <c r="K110" s="5">
        <v>45</v>
      </c>
      <c r="L110" s="5">
        <v>0</v>
      </c>
      <c r="M110" s="4">
        <v>0.2</v>
      </c>
      <c r="N110" s="5">
        <v>0.53</v>
      </c>
      <c r="O110" s="5">
        <v>4.3</v>
      </c>
      <c r="P110" s="5">
        <v>13.5</v>
      </c>
      <c r="Q110" s="5">
        <v>0.2</v>
      </c>
    </row>
    <row r="111" spans="1:17" ht="35.1" customHeight="1">
      <c r="A111" s="61" t="s">
        <v>96</v>
      </c>
      <c r="B111" s="61"/>
      <c r="C111" s="61"/>
      <c r="D111" s="61"/>
      <c r="E111" s="61"/>
      <c r="F111" s="30">
        <f t="shared" ref="F111:Q111" si="15">SUM(F109:F110)</f>
        <v>1.43</v>
      </c>
      <c r="G111" s="30">
        <f t="shared" si="15"/>
        <v>1.57</v>
      </c>
      <c r="H111" s="30">
        <f t="shared" si="15"/>
        <v>22.16</v>
      </c>
      <c r="I111" s="30">
        <f t="shared" si="15"/>
        <v>105.5</v>
      </c>
      <c r="J111" s="30">
        <f t="shared" si="15"/>
        <v>0.1</v>
      </c>
      <c r="K111" s="30">
        <f t="shared" si="15"/>
        <v>46.5</v>
      </c>
      <c r="L111" s="30">
        <f t="shared" si="15"/>
        <v>0.1</v>
      </c>
      <c r="M111" s="30">
        <f t="shared" si="15"/>
        <v>0.4</v>
      </c>
      <c r="N111" s="30">
        <f t="shared" si="15"/>
        <v>125.53</v>
      </c>
      <c r="O111" s="30">
        <f t="shared" si="15"/>
        <v>123.3</v>
      </c>
      <c r="P111" s="30">
        <f t="shared" si="15"/>
        <v>32.4</v>
      </c>
      <c r="Q111" s="30">
        <f t="shared" si="15"/>
        <v>0.60000000000000009</v>
      </c>
    </row>
    <row r="112" spans="1:17" ht="35.1" customHeight="1">
      <c r="A112" s="34" t="s">
        <v>24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6"/>
    </row>
    <row r="113" spans="1:17" ht="35.1" customHeight="1">
      <c r="A113" s="4" t="s">
        <v>66</v>
      </c>
      <c r="B113" s="60" t="s">
        <v>74</v>
      </c>
      <c r="C113" s="60"/>
      <c r="D113" s="60"/>
      <c r="E113" s="4" t="s">
        <v>91</v>
      </c>
      <c r="F113" s="4">
        <v>11.4</v>
      </c>
      <c r="G113" s="4">
        <v>10.199999999999999</v>
      </c>
      <c r="H113" s="4">
        <v>19.7</v>
      </c>
      <c r="I113" s="4">
        <v>216.29</v>
      </c>
      <c r="J113" s="5">
        <v>0</v>
      </c>
      <c r="K113" s="5">
        <v>21.8</v>
      </c>
      <c r="L113" s="4">
        <v>0.01</v>
      </c>
      <c r="M113" s="4">
        <v>1.8</v>
      </c>
      <c r="N113" s="5">
        <v>36.1</v>
      </c>
      <c r="O113" s="5">
        <v>26.3</v>
      </c>
      <c r="P113" s="5">
        <v>12.3</v>
      </c>
      <c r="Q113" s="5">
        <v>0.5</v>
      </c>
    </row>
    <row r="114" spans="1:17" ht="35.1" customHeight="1">
      <c r="A114" s="5" t="s">
        <v>85</v>
      </c>
      <c r="B114" s="77" t="s">
        <v>34</v>
      </c>
      <c r="C114" s="78"/>
      <c r="D114" s="79"/>
      <c r="E114" s="5">
        <v>250</v>
      </c>
      <c r="F114" s="30">
        <v>20.399999999999999</v>
      </c>
      <c r="G114" s="5">
        <v>23</v>
      </c>
      <c r="H114" s="5">
        <v>37.5</v>
      </c>
      <c r="I114" s="5">
        <v>428</v>
      </c>
      <c r="J114" s="5">
        <v>0.06</v>
      </c>
      <c r="K114" s="5">
        <v>9</v>
      </c>
      <c r="L114" s="44">
        <v>0.08</v>
      </c>
      <c r="M114" s="5">
        <v>2.4</v>
      </c>
      <c r="N114" s="5">
        <v>41</v>
      </c>
      <c r="O114" s="5">
        <v>144</v>
      </c>
      <c r="P114" s="5">
        <v>19</v>
      </c>
      <c r="Q114" s="5">
        <v>1</v>
      </c>
    </row>
    <row r="115" spans="1:17" ht="35.1" customHeight="1">
      <c r="A115" s="5" t="s">
        <v>60</v>
      </c>
      <c r="B115" s="60" t="s">
        <v>41</v>
      </c>
      <c r="C115" s="60"/>
      <c r="D115" s="60"/>
      <c r="E115" s="5">
        <v>200</v>
      </c>
      <c r="F115" s="30">
        <v>0</v>
      </c>
      <c r="G115" s="5">
        <v>0</v>
      </c>
      <c r="H115" s="5">
        <v>15</v>
      </c>
      <c r="I115" s="5">
        <v>60</v>
      </c>
      <c r="J115" s="5">
        <v>0</v>
      </c>
      <c r="K115" s="5">
        <v>0</v>
      </c>
      <c r="L115" s="5">
        <v>0</v>
      </c>
      <c r="M115" s="4">
        <v>0</v>
      </c>
      <c r="N115" s="5">
        <v>5</v>
      </c>
      <c r="O115" s="5">
        <v>8</v>
      </c>
      <c r="P115" s="5">
        <v>4</v>
      </c>
      <c r="Q115" s="5">
        <v>1</v>
      </c>
    </row>
    <row r="116" spans="1:17" ht="35.1" customHeight="1">
      <c r="A116" s="4" t="s">
        <v>29</v>
      </c>
      <c r="B116" s="60" t="s">
        <v>36</v>
      </c>
      <c r="C116" s="60"/>
      <c r="D116" s="60"/>
      <c r="E116" s="5">
        <v>40</v>
      </c>
      <c r="F116" s="30">
        <v>2.6</v>
      </c>
      <c r="G116" s="5">
        <v>0.5</v>
      </c>
      <c r="H116" s="5">
        <v>15.8</v>
      </c>
      <c r="I116" s="5">
        <v>78.239999999999995</v>
      </c>
      <c r="J116" s="5">
        <v>0.1</v>
      </c>
      <c r="K116" s="4">
        <v>0</v>
      </c>
      <c r="L116" s="4">
        <v>0</v>
      </c>
      <c r="M116" s="4">
        <v>1.6</v>
      </c>
      <c r="N116" s="5">
        <v>11.6</v>
      </c>
      <c r="O116" s="5">
        <v>13.4</v>
      </c>
      <c r="P116" s="5">
        <v>55.8</v>
      </c>
      <c r="Q116" s="5">
        <v>3.2</v>
      </c>
    </row>
    <row r="117" spans="1:17" ht="35.1" customHeight="1">
      <c r="A117" s="61" t="s">
        <v>25</v>
      </c>
      <c r="B117" s="61"/>
      <c r="C117" s="61"/>
      <c r="D117" s="61"/>
      <c r="E117" s="61"/>
      <c r="F117" s="6">
        <f t="shared" ref="F117:Q117" si="16">SUM(F113:F116)</f>
        <v>34.4</v>
      </c>
      <c r="G117" s="6">
        <f t="shared" si="16"/>
        <v>33.700000000000003</v>
      </c>
      <c r="H117" s="6">
        <f t="shared" si="16"/>
        <v>88</v>
      </c>
      <c r="I117" s="6">
        <f t="shared" si="16"/>
        <v>782.53</v>
      </c>
      <c r="J117" s="6">
        <f t="shared" si="16"/>
        <v>0.16</v>
      </c>
      <c r="K117" s="6">
        <f t="shared" si="16"/>
        <v>30.8</v>
      </c>
      <c r="L117" s="6">
        <f t="shared" si="16"/>
        <v>0.09</v>
      </c>
      <c r="M117" s="6">
        <f t="shared" si="16"/>
        <v>5.8000000000000007</v>
      </c>
      <c r="N117" s="6">
        <f t="shared" si="16"/>
        <v>93.699999999999989</v>
      </c>
      <c r="O117" s="6">
        <f t="shared" si="16"/>
        <v>191.70000000000002</v>
      </c>
      <c r="P117" s="6">
        <f t="shared" si="16"/>
        <v>91.1</v>
      </c>
      <c r="Q117" s="6">
        <f t="shared" si="16"/>
        <v>5.7</v>
      </c>
    </row>
    <row r="118" spans="1:17" ht="35.1" customHeight="1">
      <c r="A118" s="69" t="s">
        <v>26</v>
      </c>
      <c r="B118" s="69"/>
      <c r="C118" s="69"/>
      <c r="D118" s="69"/>
      <c r="E118" s="69"/>
      <c r="F118" s="49">
        <f t="shared" ref="F118:Q118" si="17">F111+F117</f>
        <v>35.83</v>
      </c>
      <c r="G118" s="49">
        <f t="shared" si="17"/>
        <v>35.270000000000003</v>
      </c>
      <c r="H118" s="49">
        <f t="shared" si="17"/>
        <v>110.16</v>
      </c>
      <c r="I118" s="49">
        <f t="shared" si="17"/>
        <v>888.03</v>
      </c>
      <c r="J118" s="49">
        <f t="shared" si="17"/>
        <v>0.26</v>
      </c>
      <c r="K118" s="49">
        <f t="shared" si="17"/>
        <v>77.3</v>
      </c>
      <c r="L118" s="49">
        <f t="shared" si="17"/>
        <v>0.19</v>
      </c>
      <c r="M118" s="49">
        <f t="shared" si="17"/>
        <v>6.2000000000000011</v>
      </c>
      <c r="N118" s="49">
        <f t="shared" si="17"/>
        <v>219.23</v>
      </c>
      <c r="O118" s="49">
        <f t="shared" si="17"/>
        <v>315</v>
      </c>
      <c r="P118" s="49">
        <f t="shared" si="17"/>
        <v>123.5</v>
      </c>
      <c r="Q118" s="49">
        <f t="shared" si="17"/>
        <v>6.3000000000000007</v>
      </c>
    </row>
    <row r="119" spans="1:17" ht="20.100000000000001" customHeight="1">
      <c r="A119" s="53" t="s">
        <v>0</v>
      </c>
      <c r="B119" s="53"/>
      <c r="C119" s="53"/>
      <c r="D119" s="53"/>
      <c r="E119" s="53"/>
      <c r="F119" s="53"/>
      <c r="G119" s="53"/>
      <c r="H119" s="53"/>
      <c r="I119" s="54" t="s">
        <v>46</v>
      </c>
      <c r="J119" s="54"/>
      <c r="K119" s="54"/>
      <c r="L119" s="54"/>
      <c r="M119" s="54"/>
      <c r="N119" s="54"/>
      <c r="O119" s="54"/>
      <c r="P119" s="54"/>
      <c r="Q119" s="54"/>
    </row>
    <row r="120" spans="1:17" ht="59.25" customHeight="1">
      <c r="A120" s="55" t="s">
        <v>100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20.100000000000001" customHeight="1">
      <c r="A121" s="17"/>
      <c r="B121" s="17"/>
      <c r="C121" s="17"/>
      <c r="D121" s="17"/>
      <c r="E121" s="17"/>
      <c r="F121" s="18"/>
      <c r="G121" s="40"/>
      <c r="H121" s="40"/>
      <c r="I121" s="41"/>
      <c r="J121" s="40"/>
      <c r="K121" s="40"/>
      <c r="L121" s="41"/>
      <c r="M121" s="40"/>
      <c r="N121" s="40"/>
      <c r="O121" s="40"/>
      <c r="P121" s="40"/>
      <c r="Q121" s="40"/>
    </row>
    <row r="122" spans="1:17" ht="20.100000000000001" customHeight="1">
      <c r="A122" s="9"/>
      <c r="B122" s="10"/>
      <c r="C122" s="8"/>
      <c r="D122" s="8"/>
      <c r="E122" s="8"/>
      <c r="F122" s="56" t="s">
        <v>1</v>
      </c>
      <c r="G122" s="56"/>
      <c r="H122" s="8" t="s">
        <v>2</v>
      </c>
      <c r="I122" s="8"/>
      <c r="J122" s="8"/>
      <c r="K122" s="57" t="s">
        <v>3</v>
      </c>
      <c r="L122" s="57"/>
      <c r="M122" s="8"/>
      <c r="N122" s="8"/>
      <c r="O122" s="8"/>
      <c r="P122" s="8"/>
      <c r="Q122" s="8"/>
    </row>
    <row r="123" spans="1:17" ht="20.100000000000001" customHeight="1">
      <c r="A123" s="7"/>
      <c r="B123" s="8"/>
      <c r="C123" s="8"/>
      <c r="D123" s="8"/>
      <c r="E123" s="8"/>
      <c r="F123" s="67" t="s">
        <v>4</v>
      </c>
      <c r="G123" s="67"/>
      <c r="H123" s="11">
        <v>2</v>
      </c>
      <c r="I123" s="8"/>
      <c r="J123" s="8"/>
      <c r="K123" s="68" t="s">
        <v>5</v>
      </c>
      <c r="L123" s="68"/>
      <c r="M123" s="58" t="s">
        <v>101</v>
      </c>
      <c r="N123" s="58"/>
      <c r="O123" s="8"/>
      <c r="P123" s="8"/>
      <c r="Q123" s="8"/>
    </row>
    <row r="124" spans="1:17" ht="20.100000000000001" customHeight="1">
      <c r="A124" s="52" t="s">
        <v>6</v>
      </c>
      <c r="B124" s="65" t="s">
        <v>7</v>
      </c>
      <c r="C124" s="65"/>
      <c r="D124" s="65"/>
      <c r="E124" s="65" t="s">
        <v>8</v>
      </c>
      <c r="F124" s="52" t="s">
        <v>9</v>
      </c>
      <c r="G124" s="52"/>
      <c r="H124" s="52"/>
      <c r="I124" s="51" t="s">
        <v>10</v>
      </c>
      <c r="J124" s="52" t="s">
        <v>11</v>
      </c>
      <c r="K124" s="52"/>
      <c r="L124" s="52"/>
      <c r="M124" s="52"/>
      <c r="N124" s="52" t="s">
        <v>12</v>
      </c>
      <c r="O124" s="52"/>
      <c r="P124" s="52"/>
      <c r="Q124" s="52"/>
    </row>
    <row r="125" spans="1:17" ht="20.100000000000001" customHeight="1">
      <c r="A125" s="52"/>
      <c r="B125" s="65"/>
      <c r="C125" s="65"/>
      <c r="D125" s="65"/>
      <c r="E125" s="65"/>
      <c r="F125" s="50" t="s">
        <v>13</v>
      </c>
      <c r="G125" s="50" t="s">
        <v>14</v>
      </c>
      <c r="H125" s="50" t="s">
        <v>15</v>
      </c>
      <c r="I125" s="51"/>
      <c r="J125" s="50" t="s">
        <v>16</v>
      </c>
      <c r="K125" s="50" t="s">
        <v>17</v>
      </c>
      <c r="L125" s="50" t="s">
        <v>18</v>
      </c>
      <c r="M125" s="50" t="s">
        <v>19</v>
      </c>
      <c r="N125" s="50" t="s">
        <v>20</v>
      </c>
      <c r="O125" s="50" t="s">
        <v>21</v>
      </c>
      <c r="P125" s="50" t="s">
        <v>22</v>
      </c>
      <c r="Q125" s="50" t="s">
        <v>23</v>
      </c>
    </row>
    <row r="126" spans="1:17" ht="15.75" customHeight="1">
      <c r="A126" s="30">
        <v>1</v>
      </c>
      <c r="B126" s="59">
        <v>2</v>
      </c>
      <c r="C126" s="51"/>
      <c r="D126" s="51"/>
      <c r="E126" s="49">
        <v>3</v>
      </c>
      <c r="F126" s="49">
        <v>5</v>
      </c>
      <c r="G126" s="49">
        <v>6</v>
      </c>
      <c r="H126" s="49">
        <v>7</v>
      </c>
      <c r="I126" s="49">
        <v>8</v>
      </c>
      <c r="J126" s="49">
        <v>9</v>
      </c>
      <c r="K126" s="49">
        <v>10</v>
      </c>
      <c r="L126" s="49">
        <v>11</v>
      </c>
      <c r="M126" s="49">
        <v>12</v>
      </c>
      <c r="N126" s="49">
        <v>13</v>
      </c>
      <c r="O126" s="49">
        <v>14</v>
      </c>
      <c r="P126" s="49">
        <v>15</v>
      </c>
      <c r="Q126" s="49">
        <v>16</v>
      </c>
    </row>
    <row r="127" spans="1:17" ht="35.1" customHeight="1">
      <c r="A127" s="34" t="str">
        <f>A9</f>
        <v>2-й Завтрак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6"/>
    </row>
    <row r="128" spans="1:17" ht="35.1" customHeight="1">
      <c r="A128" s="5">
        <v>430</v>
      </c>
      <c r="B128" s="60" t="s">
        <v>41</v>
      </c>
      <c r="C128" s="60"/>
      <c r="D128" s="60"/>
      <c r="E128" s="5">
        <v>200</v>
      </c>
      <c r="F128" s="30">
        <v>0</v>
      </c>
      <c r="G128" s="5">
        <v>0</v>
      </c>
      <c r="H128" s="5">
        <v>15</v>
      </c>
      <c r="I128" s="5">
        <v>60</v>
      </c>
      <c r="J128" s="5">
        <v>0</v>
      </c>
      <c r="K128" s="5">
        <v>0</v>
      </c>
      <c r="L128" s="5">
        <v>0</v>
      </c>
      <c r="M128" s="4">
        <v>0</v>
      </c>
      <c r="N128" s="5">
        <v>5</v>
      </c>
      <c r="O128" s="5">
        <v>8</v>
      </c>
      <c r="P128" s="5">
        <v>4</v>
      </c>
      <c r="Q128" s="5">
        <v>1</v>
      </c>
    </row>
    <row r="129" spans="1:17" ht="35.1" customHeight="1">
      <c r="A129" s="5" t="s">
        <v>29</v>
      </c>
      <c r="B129" s="60" t="s">
        <v>71</v>
      </c>
      <c r="C129" s="60"/>
      <c r="D129" s="60"/>
      <c r="E129" s="5">
        <v>30</v>
      </c>
      <c r="F129" s="30">
        <v>1.1299999999999999</v>
      </c>
      <c r="G129" s="5">
        <v>1.47</v>
      </c>
      <c r="H129" s="5">
        <v>11.16</v>
      </c>
      <c r="I129" s="5">
        <v>62.5</v>
      </c>
      <c r="J129" s="5">
        <v>0</v>
      </c>
      <c r="K129" s="5">
        <v>45</v>
      </c>
      <c r="L129" s="5">
        <v>0</v>
      </c>
      <c r="M129" s="4">
        <v>0.2</v>
      </c>
      <c r="N129" s="5">
        <v>0.53</v>
      </c>
      <c r="O129" s="5">
        <v>4.3</v>
      </c>
      <c r="P129" s="5">
        <v>13.5</v>
      </c>
      <c r="Q129" s="5">
        <v>0.2</v>
      </c>
    </row>
    <row r="130" spans="1:17" ht="35.1" customHeight="1">
      <c r="A130" s="61" t="str">
        <f>A11</f>
        <v>к/к</v>
      </c>
      <c r="B130" s="61"/>
      <c r="C130" s="61"/>
      <c r="D130" s="61"/>
      <c r="E130" s="61"/>
      <c r="F130" s="30">
        <f t="shared" ref="F130:Q130" si="18">SUM(F128:F129)</f>
        <v>1.1299999999999999</v>
      </c>
      <c r="G130" s="30">
        <f t="shared" si="18"/>
        <v>1.47</v>
      </c>
      <c r="H130" s="30">
        <f t="shared" si="18"/>
        <v>26.16</v>
      </c>
      <c r="I130" s="30">
        <f t="shared" si="18"/>
        <v>122.5</v>
      </c>
      <c r="J130" s="30">
        <f t="shared" si="18"/>
        <v>0</v>
      </c>
      <c r="K130" s="30">
        <f t="shared" si="18"/>
        <v>45</v>
      </c>
      <c r="L130" s="30">
        <f t="shared" si="18"/>
        <v>0</v>
      </c>
      <c r="M130" s="30">
        <f t="shared" si="18"/>
        <v>0.2</v>
      </c>
      <c r="N130" s="30">
        <f t="shared" si="18"/>
        <v>5.53</v>
      </c>
      <c r="O130" s="30">
        <f t="shared" si="18"/>
        <v>12.3</v>
      </c>
      <c r="P130" s="30">
        <f t="shared" si="18"/>
        <v>17.5</v>
      </c>
      <c r="Q130" s="30">
        <f t="shared" si="18"/>
        <v>1.2</v>
      </c>
    </row>
    <row r="131" spans="1:17" ht="35.1" customHeight="1">
      <c r="A131" s="37" t="s">
        <v>24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45"/>
    </row>
    <row r="132" spans="1:17" ht="35.1" customHeight="1">
      <c r="A132" s="4" t="s">
        <v>49</v>
      </c>
      <c r="B132" s="60" t="s">
        <v>69</v>
      </c>
      <c r="C132" s="60"/>
      <c r="D132" s="60"/>
      <c r="E132" s="4">
        <v>250</v>
      </c>
      <c r="F132" s="4">
        <v>3.5</v>
      </c>
      <c r="G132" s="4">
        <v>5.5</v>
      </c>
      <c r="H132" s="4">
        <v>21.19</v>
      </c>
      <c r="I132" s="4">
        <v>151.49</v>
      </c>
      <c r="J132" s="5">
        <v>0.1</v>
      </c>
      <c r="K132" s="5">
        <v>9.3000000000000007</v>
      </c>
      <c r="L132" s="5">
        <v>0.2</v>
      </c>
      <c r="M132" s="4">
        <v>0.4</v>
      </c>
      <c r="N132" s="5">
        <v>48.6</v>
      </c>
      <c r="O132" s="5">
        <v>154.80000000000001</v>
      </c>
      <c r="P132" s="5">
        <v>23.3</v>
      </c>
      <c r="Q132" s="5">
        <v>1.1000000000000001</v>
      </c>
    </row>
    <row r="133" spans="1:17" ht="35.1" customHeight="1">
      <c r="A133" s="5" t="s">
        <v>93</v>
      </c>
      <c r="B133" s="60" t="s">
        <v>94</v>
      </c>
      <c r="C133" s="60"/>
      <c r="D133" s="60"/>
      <c r="E133" s="4" t="s">
        <v>107</v>
      </c>
      <c r="F133" s="6">
        <f>7.5*1.25</f>
        <v>9.375</v>
      </c>
      <c r="G133" s="43">
        <f>9.9*1.25</f>
        <v>12.375</v>
      </c>
      <c r="H133" s="43">
        <f>5.9*1.25</f>
        <v>7.375</v>
      </c>
      <c r="I133" s="43">
        <f>143*1.25</f>
        <v>178.75</v>
      </c>
      <c r="J133" s="43">
        <f>0.09*1.25</f>
        <v>0.11249999999999999</v>
      </c>
      <c r="K133" s="43">
        <v>0</v>
      </c>
      <c r="L133" s="43">
        <v>0</v>
      </c>
      <c r="M133" s="43">
        <f>1.8*1.25</f>
        <v>2.25</v>
      </c>
      <c r="N133" s="43">
        <f>6*1.25</f>
        <v>7.5</v>
      </c>
      <c r="O133" s="43">
        <f>12*1.25</f>
        <v>15</v>
      </c>
      <c r="P133" s="43">
        <f>77*1.25</f>
        <v>96.25</v>
      </c>
      <c r="Q133" s="43">
        <f>1*1.25</f>
        <v>1.25</v>
      </c>
    </row>
    <row r="134" spans="1:17" ht="35.1" customHeight="1">
      <c r="A134" s="5" t="s">
        <v>52</v>
      </c>
      <c r="B134" s="62" t="s">
        <v>70</v>
      </c>
      <c r="C134" s="63"/>
      <c r="D134" s="64"/>
      <c r="E134" s="4" t="s">
        <v>109</v>
      </c>
      <c r="F134" s="30">
        <v>6.7199999999999989</v>
      </c>
      <c r="G134" s="5">
        <v>5.76</v>
      </c>
      <c r="H134" s="5">
        <v>43.199999999999996</v>
      </c>
      <c r="I134" s="5">
        <v>251.53200000000004</v>
      </c>
      <c r="J134" s="5">
        <v>0.12000000000000001</v>
      </c>
      <c r="K134" s="5">
        <v>17.639999999999997</v>
      </c>
      <c r="L134" s="4">
        <v>0.36</v>
      </c>
      <c r="M134" s="5">
        <v>7.2</v>
      </c>
      <c r="N134" s="5">
        <v>52.8</v>
      </c>
      <c r="O134" s="5">
        <v>259.2</v>
      </c>
      <c r="P134" s="5">
        <v>56.040000000000006</v>
      </c>
      <c r="Q134" s="5">
        <v>3.24</v>
      </c>
    </row>
    <row r="135" spans="1:17" ht="35.1" customHeight="1">
      <c r="A135" s="5" t="s">
        <v>59</v>
      </c>
      <c r="B135" s="60" t="s">
        <v>35</v>
      </c>
      <c r="C135" s="60"/>
      <c r="D135" s="60"/>
      <c r="E135" s="4">
        <v>200</v>
      </c>
      <c r="F135" s="30">
        <v>0.6</v>
      </c>
      <c r="G135" s="4">
        <v>0.1</v>
      </c>
      <c r="H135" s="5">
        <v>45.7</v>
      </c>
      <c r="I135" s="5">
        <v>176</v>
      </c>
      <c r="J135" s="5">
        <v>0.04</v>
      </c>
      <c r="K135" s="4">
        <v>0</v>
      </c>
      <c r="L135" s="4">
        <v>0</v>
      </c>
      <c r="M135" s="4">
        <v>0.71</v>
      </c>
      <c r="N135" s="5">
        <v>9.1999999999999993</v>
      </c>
      <c r="O135" s="4">
        <v>30.6</v>
      </c>
      <c r="P135" s="4">
        <v>6.5</v>
      </c>
      <c r="Q135" s="5">
        <v>0.7</v>
      </c>
    </row>
    <row r="136" spans="1:17" ht="35.1" customHeight="1">
      <c r="A136" s="4" t="s">
        <v>29</v>
      </c>
      <c r="B136" s="60" t="s">
        <v>36</v>
      </c>
      <c r="C136" s="60"/>
      <c r="D136" s="60"/>
      <c r="E136" s="5">
        <v>40</v>
      </c>
      <c r="F136" s="30">
        <v>2.6</v>
      </c>
      <c r="G136" s="5">
        <v>0.5</v>
      </c>
      <c r="H136" s="5">
        <v>15.8</v>
      </c>
      <c r="I136" s="5">
        <v>78.239999999999995</v>
      </c>
      <c r="J136" s="5">
        <v>0.1</v>
      </c>
      <c r="K136" s="4">
        <v>0</v>
      </c>
      <c r="L136" s="4">
        <v>0</v>
      </c>
      <c r="M136" s="4">
        <v>1.6</v>
      </c>
      <c r="N136" s="5">
        <v>11.6</v>
      </c>
      <c r="O136" s="5">
        <v>13.4</v>
      </c>
      <c r="P136" s="5">
        <v>55.8</v>
      </c>
      <c r="Q136" s="5">
        <v>3.2</v>
      </c>
    </row>
    <row r="137" spans="1:17" ht="35.1" customHeight="1">
      <c r="A137" s="61" t="s">
        <v>25</v>
      </c>
      <c r="B137" s="61"/>
      <c r="C137" s="61"/>
      <c r="D137" s="61"/>
      <c r="E137" s="61"/>
      <c r="F137" s="6">
        <f t="shared" ref="F137:Q137" si="19">SUM(F132:F136)</f>
        <v>22.795000000000002</v>
      </c>
      <c r="G137" s="6">
        <f t="shared" si="19"/>
        <v>24.234999999999999</v>
      </c>
      <c r="H137" s="6">
        <f t="shared" si="19"/>
        <v>133.26500000000001</v>
      </c>
      <c r="I137" s="6">
        <f t="shared" si="19"/>
        <v>836.01200000000006</v>
      </c>
      <c r="J137" s="6">
        <f t="shared" si="19"/>
        <v>0.47250000000000003</v>
      </c>
      <c r="K137" s="6">
        <f t="shared" si="19"/>
        <v>26.939999999999998</v>
      </c>
      <c r="L137" s="6">
        <f t="shared" si="19"/>
        <v>0.56000000000000005</v>
      </c>
      <c r="M137" s="6">
        <f t="shared" si="19"/>
        <v>12.159999999999998</v>
      </c>
      <c r="N137" s="6">
        <f t="shared" si="19"/>
        <v>129.70000000000002</v>
      </c>
      <c r="O137" s="6">
        <f t="shared" si="19"/>
        <v>473</v>
      </c>
      <c r="P137" s="6">
        <f t="shared" si="19"/>
        <v>237.89</v>
      </c>
      <c r="Q137" s="6">
        <f t="shared" si="19"/>
        <v>9.49</v>
      </c>
    </row>
    <row r="138" spans="1:17" ht="35.1" customHeight="1">
      <c r="A138" s="66" t="s">
        <v>26</v>
      </c>
      <c r="B138" s="66"/>
      <c r="C138" s="66"/>
      <c r="D138" s="66"/>
      <c r="E138" s="66"/>
      <c r="F138" s="30">
        <f t="shared" ref="F138:Q138" si="20">F137+F130</f>
        <v>23.925000000000001</v>
      </c>
      <c r="G138" s="30">
        <f t="shared" si="20"/>
        <v>25.704999999999998</v>
      </c>
      <c r="H138" s="30">
        <f t="shared" si="20"/>
        <v>159.42500000000001</v>
      </c>
      <c r="I138" s="30">
        <f t="shared" si="20"/>
        <v>958.51200000000006</v>
      </c>
      <c r="J138" s="30">
        <f t="shared" si="20"/>
        <v>0.47250000000000003</v>
      </c>
      <c r="K138" s="30">
        <f t="shared" si="20"/>
        <v>71.94</v>
      </c>
      <c r="L138" s="30">
        <f t="shared" si="20"/>
        <v>0.56000000000000005</v>
      </c>
      <c r="M138" s="30">
        <f t="shared" si="20"/>
        <v>12.359999999999998</v>
      </c>
      <c r="N138" s="30">
        <f t="shared" si="20"/>
        <v>135.23000000000002</v>
      </c>
      <c r="O138" s="30">
        <f t="shared" si="20"/>
        <v>485.3</v>
      </c>
      <c r="P138" s="30">
        <f t="shared" si="20"/>
        <v>255.39</v>
      </c>
      <c r="Q138" s="30">
        <f t="shared" si="20"/>
        <v>10.69</v>
      </c>
    </row>
    <row r="139" spans="1:17" ht="20.100000000000001" customHeight="1">
      <c r="A139" s="53" t="s">
        <v>0</v>
      </c>
      <c r="B139" s="53"/>
      <c r="C139" s="53"/>
      <c r="D139" s="53"/>
      <c r="E139" s="53"/>
      <c r="F139" s="53"/>
      <c r="G139" s="53"/>
      <c r="H139" s="53"/>
      <c r="I139" s="54" t="s">
        <v>46</v>
      </c>
      <c r="J139" s="54"/>
      <c r="K139" s="54"/>
      <c r="L139" s="54"/>
      <c r="M139" s="54"/>
      <c r="N139" s="54"/>
      <c r="O139" s="54"/>
      <c r="P139" s="54"/>
      <c r="Q139" s="54"/>
    </row>
    <row r="140" spans="1:17" ht="58.5" customHeight="1">
      <c r="A140" s="55" t="s">
        <v>100</v>
      </c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</row>
    <row r="141" spans="1:17" ht="20.100000000000001" customHeight="1">
      <c r="A141" s="17"/>
      <c r="B141" s="17"/>
      <c r="C141" s="17"/>
      <c r="D141" s="17"/>
      <c r="E141" s="17"/>
      <c r="F141" s="18"/>
      <c r="G141" s="40"/>
      <c r="H141" s="40"/>
      <c r="I141" s="41"/>
      <c r="J141" s="40"/>
      <c r="K141" s="40"/>
      <c r="L141" s="40"/>
      <c r="M141" s="40"/>
      <c r="N141" s="40"/>
      <c r="O141" s="40"/>
      <c r="P141" s="40"/>
      <c r="Q141" s="40"/>
    </row>
    <row r="142" spans="1:17" ht="20.100000000000001" customHeight="1">
      <c r="A142" s="9"/>
      <c r="B142" s="10"/>
      <c r="C142" s="8"/>
      <c r="D142" s="8"/>
      <c r="E142" s="8"/>
      <c r="F142" s="67" t="s">
        <v>1</v>
      </c>
      <c r="G142" s="67"/>
      <c r="H142" s="8" t="s">
        <v>27</v>
      </c>
      <c r="I142" s="8"/>
      <c r="J142" s="8"/>
      <c r="K142" s="68" t="s">
        <v>3</v>
      </c>
      <c r="L142" s="68"/>
      <c r="M142" s="8"/>
      <c r="N142" s="8"/>
      <c r="O142" s="8"/>
      <c r="P142" s="8"/>
      <c r="Q142" s="8"/>
    </row>
    <row r="143" spans="1:17" ht="20.100000000000001" customHeight="1">
      <c r="A143" s="7"/>
      <c r="B143" s="8"/>
      <c r="C143" s="8"/>
      <c r="D143" s="8"/>
      <c r="E143" s="8"/>
      <c r="F143" s="67" t="s">
        <v>4</v>
      </c>
      <c r="G143" s="67"/>
      <c r="H143" s="11">
        <v>2</v>
      </c>
      <c r="I143" s="8"/>
      <c r="J143" s="8"/>
      <c r="K143" s="68" t="s">
        <v>5</v>
      </c>
      <c r="L143" s="68"/>
      <c r="M143" s="58" t="s">
        <v>101</v>
      </c>
      <c r="N143" s="58"/>
      <c r="O143" s="8"/>
      <c r="P143" s="8"/>
      <c r="Q143" s="8"/>
    </row>
    <row r="144" spans="1:17" ht="29.25" customHeight="1">
      <c r="A144" s="52" t="s">
        <v>6</v>
      </c>
      <c r="B144" s="65" t="s">
        <v>7</v>
      </c>
      <c r="C144" s="65"/>
      <c r="D144" s="65"/>
      <c r="E144" s="65" t="s">
        <v>8</v>
      </c>
      <c r="F144" s="52" t="s">
        <v>9</v>
      </c>
      <c r="G144" s="52"/>
      <c r="H144" s="52"/>
      <c r="I144" s="51" t="s">
        <v>10</v>
      </c>
      <c r="J144" s="52" t="s">
        <v>11</v>
      </c>
      <c r="K144" s="52"/>
      <c r="L144" s="52"/>
      <c r="M144" s="52"/>
      <c r="N144" s="52" t="s">
        <v>12</v>
      </c>
      <c r="O144" s="52"/>
      <c r="P144" s="52"/>
      <c r="Q144" s="52"/>
    </row>
    <row r="145" spans="1:17" ht="33" customHeight="1">
      <c r="A145" s="52"/>
      <c r="B145" s="65"/>
      <c r="C145" s="65"/>
      <c r="D145" s="65"/>
      <c r="E145" s="65"/>
      <c r="F145" s="50" t="s">
        <v>13</v>
      </c>
      <c r="G145" s="50" t="s">
        <v>14</v>
      </c>
      <c r="H145" s="50" t="s">
        <v>15</v>
      </c>
      <c r="I145" s="51"/>
      <c r="J145" s="50" t="s">
        <v>16</v>
      </c>
      <c r="K145" s="50" t="s">
        <v>17</v>
      </c>
      <c r="L145" s="50" t="s">
        <v>18</v>
      </c>
      <c r="M145" s="50" t="s">
        <v>19</v>
      </c>
      <c r="N145" s="50" t="s">
        <v>20</v>
      </c>
      <c r="O145" s="50" t="s">
        <v>21</v>
      </c>
      <c r="P145" s="50" t="s">
        <v>22</v>
      </c>
      <c r="Q145" s="50" t="s">
        <v>23</v>
      </c>
    </row>
    <row r="146" spans="1:17" ht="20.100000000000001" customHeight="1">
      <c r="A146" s="30">
        <v>1</v>
      </c>
      <c r="B146" s="59">
        <v>2</v>
      </c>
      <c r="C146" s="51"/>
      <c r="D146" s="51"/>
      <c r="E146" s="49">
        <v>3</v>
      </c>
      <c r="F146" s="49">
        <v>5</v>
      </c>
      <c r="G146" s="49">
        <v>6</v>
      </c>
      <c r="H146" s="49">
        <v>7</v>
      </c>
      <c r="I146" s="49">
        <v>8</v>
      </c>
      <c r="J146" s="49">
        <v>9</v>
      </c>
      <c r="K146" s="49">
        <v>10</v>
      </c>
      <c r="L146" s="49">
        <v>11</v>
      </c>
      <c r="M146" s="49">
        <v>12</v>
      </c>
      <c r="N146" s="49">
        <v>13</v>
      </c>
      <c r="O146" s="49">
        <v>14</v>
      </c>
      <c r="P146" s="49">
        <v>15</v>
      </c>
      <c r="Q146" s="49">
        <v>16</v>
      </c>
    </row>
    <row r="147" spans="1:17" ht="35.1" customHeight="1">
      <c r="A147" s="34" t="str">
        <f>A9</f>
        <v>2-й Завтрак</v>
      </c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6"/>
    </row>
    <row r="148" spans="1:17" ht="35.1" customHeight="1">
      <c r="A148" s="5" t="s">
        <v>58</v>
      </c>
      <c r="B148" s="60" t="s">
        <v>32</v>
      </c>
      <c r="C148" s="60"/>
      <c r="D148" s="60"/>
      <c r="E148" s="5">
        <v>200</v>
      </c>
      <c r="F148" s="30">
        <v>1.5</v>
      </c>
      <c r="G148" s="5">
        <v>1.3</v>
      </c>
      <c r="H148" s="5">
        <v>22.3</v>
      </c>
      <c r="I148" s="4">
        <v>107</v>
      </c>
      <c r="J148" s="4">
        <v>1</v>
      </c>
      <c r="K148" s="4">
        <v>0.01</v>
      </c>
      <c r="L148" s="4">
        <v>0</v>
      </c>
      <c r="M148" s="4">
        <v>0</v>
      </c>
      <c r="N148" s="4">
        <v>61</v>
      </c>
      <c r="O148" s="4">
        <v>45</v>
      </c>
      <c r="P148" s="4">
        <v>7</v>
      </c>
      <c r="Q148" s="4">
        <v>1</v>
      </c>
    </row>
    <row r="149" spans="1:17" ht="35.1" customHeight="1">
      <c r="A149" s="5" t="s">
        <v>47</v>
      </c>
      <c r="B149" s="60" t="s">
        <v>78</v>
      </c>
      <c r="C149" s="60"/>
      <c r="D149" s="60"/>
      <c r="E149" s="5">
        <v>40</v>
      </c>
      <c r="F149" s="30">
        <v>1.3</v>
      </c>
      <c r="G149" s="5">
        <v>4.5999999999999996</v>
      </c>
      <c r="H149" s="5">
        <v>21.6</v>
      </c>
      <c r="I149" s="5">
        <v>132.36000000000001</v>
      </c>
      <c r="J149" s="4">
        <v>0.09</v>
      </c>
      <c r="K149" s="4">
        <v>0</v>
      </c>
      <c r="L149" s="4">
        <v>0.04</v>
      </c>
      <c r="M149" s="4">
        <v>0.8</v>
      </c>
      <c r="N149" s="4">
        <v>12.6</v>
      </c>
      <c r="O149" s="4">
        <v>44.8</v>
      </c>
      <c r="P149" s="4">
        <v>7.7</v>
      </c>
      <c r="Q149" s="4">
        <v>0.56000000000000005</v>
      </c>
    </row>
    <row r="150" spans="1:17" ht="35.1" customHeight="1">
      <c r="A150" s="61" t="str">
        <f>A11</f>
        <v>к/к</v>
      </c>
      <c r="B150" s="61"/>
      <c r="C150" s="61"/>
      <c r="D150" s="61"/>
      <c r="E150" s="61"/>
      <c r="F150" s="30">
        <f t="shared" ref="F150:Q150" si="21">SUM(F148:F149)</f>
        <v>2.8</v>
      </c>
      <c r="G150" s="30">
        <f t="shared" si="21"/>
        <v>5.8999999999999995</v>
      </c>
      <c r="H150" s="30">
        <f t="shared" si="21"/>
        <v>43.900000000000006</v>
      </c>
      <c r="I150" s="30">
        <f t="shared" si="21"/>
        <v>239.36</v>
      </c>
      <c r="J150" s="30">
        <f t="shared" si="21"/>
        <v>1.0900000000000001</v>
      </c>
      <c r="K150" s="30">
        <f t="shared" si="21"/>
        <v>0.01</v>
      </c>
      <c r="L150" s="30">
        <f t="shared" si="21"/>
        <v>0.04</v>
      </c>
      <c r="M150" s="30">
        <f t="shared" si="21"/>
        <v>0.8</v>
      </c>
      <c r="N150" s="30">
        <f t="shared" si="21"/>
        <v>73.599999999999994</v>
      </c>
      <c r="O150" s="30">
        <f t="shared" si="21"/>
        <v>89.8</v>
      </c>
      <c r="P150" s="30">
        <f t="shared" si="21"/>
        <v>14.7</v>
      </c>
      <c r="Q150" s="30">
        <f t="shared" si="21"/>
        <v>1.56</v>
      </c>
    </row>
    <row r="151" spans="1:17" ht="35.1" customHeight="1">
      <c r="A151" s="34" t="s">
        <v>24</v>
      </c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6"/>
    </row>
    <row r="152" spans="1:17" ht="35.1" customHeight="1">
      <c r="A152" s="4" t="s">
        <v>66</v>
      </c>
      <c r="B152" s="60" t="s">
        <v>86</v>
      </c>
      <c r="C152" s="60"/>
      <c r="D152" s="60"/>
      <c r="E152" s="4" t="s">
        <v>92</v>
      </c>
      <c r="F152" s="4">
        <v>6.8</v>
      </c>
      <c r="G152" s="4">
        <v>6.9</v>
      </c>
      <c r="H152" s="4">
        <v>16.7</v>
      </c>
      <c r="I152" s="4">
        <v>155.62</v>
      </c>
      <c r="J152" s="5">
        <v>0.2</v>
      </c>
      <c r="K152" s="5">
        <v>9.6999999999999993</v>
      </c>
      <c r="L152" s="5">
        <v>0.2</v>
      </c>
      <c r="M152" s="4">
        <v>0.5</v>
      </c>
      <c r="N152" s="5">
        <v>10.8</v>
      </c>
      <c r="O152" s="5">
        <v>116.2</v>
      </c>
      <c r="P152" s="5">
        <v>36.4</v>
      </c>
      <c r="Q152" s="5">
        <v>1.3</v>
      </c>
    </row>
    <row r="153" spans="1:17" ht="35.1" customHeight="1">
      <c r="A153" s="5" t="s">
        <v>75</v>
      </c>
      <c r="B153" s="60" t="s">
        <v>76</v>
      </c>
      <c r="C153" s="60"/>
      <c r="D153" s="60"/>
      <c r="E153" s="5" t="s">
        <v>107</v>
      </c>
      <c r="F153" s="30">
        <v>14.8</v>
      </c>
      <c r="G153" s="5">
        <v>14.6</v>
      </c>
      <c r="H153" s="5">
        <v>20.2</v>
      </c>
      <c r="I153" s="5">
        <v>393.6</v>
      </c>
      <c r="J153" s="5">
        <v>0.5</v>
      </c>
      <c r="K153" s="5">
        <v>11.2</v>
      </c>
      <c r="L153" s="5">
        <v>0</v>
      </c>
      <c r="M153" s="5">
        <v>2.2000000000000002</v>
      </c>
      <c r="N153" s="5">
        <v>23.3</v>
      </c>
      <c r="O153" s="5">
        <v>173.1</v>
      </c>
      <c r="P153" s="5">
        <v>43.8</v>
      </c>
      <c r="Q153" s="5">
        <v>2.4</v>
      </c>
    </row>
    <row r="154" spans="1:17" ht="35.1" customHeight="1">
      <c r="A154" s="5" t="s">
        <v>50</v>
      </c>
      <c r="B154" s="62" t="s">
        <v>73</v>
      </c>
      <c r="C154" s="63"/>
      <c r="D154" s="64"/>
      <c r="E154" s="4" t="s">
        <v>109</v>
      </c>
      <c r="F154" s="30">
        <v>4.32</v>
      </c>
      <c r="G154" s="5">
        <v>5.76</v>
      </c>
      <c r="H154" s="5">
        <v>44.52</v>
      </c>
      <c r="I154" s="5">
        <v>220.56</v>
      </c>
      <c r="J154" s="5">
        <v>0</v>
      </c>
      <c r="K154" s="5">
        <v>0</v>
      </c>
      <c r="L154" s="5">
        <v>5.3999999999999995</v>
      </c>
      <c r="M154" s="5">
        <v>1.5599999999999998</v>
      </c>
      <c r="N154" s="5">
        <v>46.679999999999993</v>
      </c>
      <c r="O154" s="5">
        <v>206.4</v>
      </c>
      <c r="P154" s="5">
        <v>20.88</v>
      </c>
      <c r="Q154" s="5">
        <v>0.36</v>
      </c>
    </row>
    <row r="155" spans="1:17" ht="35.1" customHeight="1">
      <c r="A155" s="5" t="s">
        <v>60</v>
      </c>
      <c r="B155" s="60" t="s">
        <v>41</v>
      </c>
      <c r="C155" s="60"/>
      <c r="D155" s="60"/>
      <c r="E155" s="5">
        <v>200</v>
      </c>
      <c r="F155" s="30">
        <v>0</v>
      </c>
      <c r="G155" s="5">
        <v>0</v>
      </c>
      <c r="H155" s="5">
        <v>15</v>
      </c>
      <c r="I155" s="5">
        <v>60</v>
      </c>
      <c r="J155" s="5">
        <v>0</v>
      </c>
      <c r="K155" s="5">
        <v>0</v>
      </c>
      <c r="L155" s="5">
        <v>0</v>
      </c>
      <c r="M155" s="4">
        <v>0</v>
      </c>
      <c r="N155" s="5">
        <v>5</v>
      </c>
      <c r="O155" s="5">
        <v>8</v>
      </c>
      <c r="P155" s="5">
        <v>4</v>
      </c>
      <c r="Q155" s="5">
        <v>1</v>
      </c>
    </row>
    <row r="156" spans="1:17" ht="35.1" customHeight="1">
      <c r="A156" s="4" t="s">
        <v>29</v>
      </c>
      <c r="B156" s="60" t="s">
        <v>36</v>
      </c>
      <c r="C156" s="60"/>
      <c r="D156" s="60"/>
      <c r="E156" s="5">
        <v>40</v>
      </c>
      <c r="F156" s="30">
        <v>2.6</v>
      </c>
      <c r="G156" s="5">
        <v>0.5</v>
      </c>
      <c r="H156" s="5">
        <v>15.8</v>
      </c>
      <c r="I156" s="5">
        <v>78.239999999999995</v>
      </c>
      <c r="J156" s="5">
        <v>0.1</v>
      </c>
      <c r="K156" s="4">
        <v>0</v>
      </c>
      <c r="L156" s="4">
        <v>0</v>
      </c>
      <c r="M156" s="4">
        <v>1.6</v>
      </c>
      <c r="N156" s="5">
        <v>11.6</v>
      </c>
      <c r="O156" s="5">
        <v>13.4</v>
      </c>
      <c r="P156" s="5">
        <v>55.8</v>
      </c>
      <c r="Q156" s="5">
        <v>3.2</v>
      </c>
    </row>
    <row r="157" spans="1:17" ht="35.1" customHeight="1">
      <c r="A157" s="61" t="s">
        <v>25</v>
      </c>
      <c r="B157" s="61"/>
      <c r="C157" s="61"/>
      <c r="D157" s="61"/>
      <c r="E157" s="61"/>
      <c r="F157" s="6">
        <f>SUM(F152:F156)</f>
        <v>28.520000000000003</v>
      </c>
      <c r="G157" s="6">
        <f t="shared" ref="G157:Q157" si="22">SUM(G152:G156)</f>
        <v>27.759999999999998</v>
      </c>
      <c r="H157" s="6">
        <f t="shared" si="22"/>
        <v>112.22</v>
      </c>
      <c r="I157" s="6">
        <f t="shared" si="22"/>
        <v>908.02</v>
      </c>
      <c r="J157" s="6">
        <f t="shared" si="22"/>
        <v>0.79999999999999993</v>
      </c>
      <c r="K157" s="6">
        <f t="shared" si="22"/>
        <v>20.9</v>
      </c>
      <c r="L157" s="6">
        <f t="shared" si="22"/>
        <v>5.6</v>
      </c>
      <c r="M157" s="6">
        <f t="shared" si="22"/>
        <v>5.8599999999999994</v>
      </c>
      <c r="N157" s="6">
        <f t="shared" si="22"/>
        <v>97.38</v>
      </c>
      <c r="O157" s="6">
        <f t="shared" si="22"/>
        <v>517.1</v>
      </c>
      <c r="P157" s="6">
        <f t="shared" si="22"/>
        <v>160.88</v>
      </c>
      <c r="Q157" s="6">
        <f t="shared" si="22"/>
        <v>8.2600000000000016</v>
      </c>
    </row>
    <row r="158" spans="1:17" ht="35.1" customHeight="1">
      <c r="A158" s="66" t="s">
        <v>26</v>
      </c>
      <c r="B158" s="66"/>
      <c r="C158" s="66"/>
      <c r="D158" s="66"/>
      <c r="E158" s="66"/>
      <c r="F158" s="30">
        <f>F150+F157</f>
        <v>31.320000000000004</v>
      </c>
      <c r="G158" s="30">
        <f t="shared" ref="G158:Q158" si="23">G150+G157</f>
        <v>33.659999999999997</v>
      </c>
      <c r="H158" s="30">
        <f t="shared" si="23"/>
        <v>156.12</v>
      </c>
      <c r="I158" s="30">
        <f t="shared" si="23"/>
        <v>1147.3800000000001</v>
      </c>
      <c r="J158" s="30">
        <f t="shared" si="23"/>
        <v>1.8900000000000001</v>
      </c>
      <c r="K158" s="30">
        <f t="shared" si="23"/>
        <v>20.91</v>
      </c>
      <c r="L158" s="30">
        <f t="shared" si="23"/>
        <v>5.64</v>
      </c>
      <c r="M158" s="30">
        <f t="shared" si="23"/>
        <v>6.6599999999999993</v>
      </c>
      <c r="N158" s="30">
        <f t="shared" si="23"/>
        <v>170.98</v>
      </c>
      <c r="O158" s="30">
        <f t="shared" si="23"/>
        <v>606.9</v>
      </c>
      <c r="P158" s="30">
        <f t="shared" si="23"/>
        <v>175.57999999999998</v>
      </c>
      <c r="Q158" s="30">
        <f t="shared" si="23"/>
        <v>9.8200000000000021</v>
      </c>
    </row>
    <row r="159" spans="1:17" s="2" customFormat="1" ht="20.100000000000001" customHeight="1">
      <c r="A159" s="53" t="s">
        <v>0</v>
      </c>
      <c r="B159" s="53"/>
      <c r="C159" s="53"/>
      <c r="D159" s="53"/>
      <c r="E159" s="53"/>
      <c r="F159" s="53"/>
      <c r="G159" s="53"/>
      <c r="H159" s="53"/>
      <c r="I159" s="54" t="s">
        <v>46</v>
      </c>
      <c r="J159" s="54"/>
      <c r="K159" s="54"/>
      <c r="L159" s="54"/>
      <c r="M159" s="54"/>
      <c r="N159" s="54"/>
      <c r="O159" s="54"/>
      <c r="P159" s="54"/>
      <c r="Q159" s="54"/>
    </row>
    <row r="160" spans="1:17" ht="68.25" customHeight="1">
      <c r="A160" s="55" t="s">
        <v>100</v>
      </c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</row>
    <row r="161" spans="1:17" ht="20.100000000000001" customHeight="1">
      <c r="A161" s="17"/>
      <c r="B161" s="17"/>
      <c r="C161" s="17"/>
      <c r="D161" s="17"/>
      <c r="E161" s="17"/>
      <c r="F161" s="18"/>
      <c r="G161" s="40"/>
      <c r="H161" s="40"/>
      <c r="I161" s="41"/>
      <c r="J161" s="40"/>
      <c r="K161" s="40"/>
      <c r="L161" s="40"/>
      <c r="M161" s="40"/>
      <c r="N161" s="40"/>
      <c r="O161" s="40"/>
      <c r="P161" s="40"/>
      <c r="Q161" s="40"/>
    </row>
    <row r="162" spans="1:17" ht="20.100000000000001" customHeight="1">
      <c r="A162" s="9"/>
      <c r="B162" s="10"/>
      <c r="C162" s="8"/>
      <c r="D162" s="8"/>
      <c r="E162" s="8"/>
      <c r="F162" s="56" t="s">
        <v>1</v>
      </c>
      <c r="G162" s="56"/>
      <c r="H162" s="8" t="s">
        <v>28</v>
      </c>
      <c r="I162" s="8"/>
      <c r="J162" s="8"/>
      <c r="K162" s="57" t="s">
        <v>3</v>
      </c>
      <c r="L162" s="57"/>
      <c r="M162" s="8"/>
      <c r="N162" s="8"/>
      <c r="O162" s="8"/>
      <c r="P162" s="8"/>
      <c r="Q162" s="8"/>
    </row>
    <row r="163" spans="1:17" ht="20.100000000000001" customHeight="1">
      <c r="A163" s="7"/>
      <c r="B163" s="8"/>
      <c r="C163" s="8"/>
      <c r="D163" s="8"/>
      <c r="E163" s="8"/>
      <c r="F163" s="67" t="s">
        <v>4</v>
      </c>
      <c r="G163" s="67"/>
      <c r="H163" s="11">
        <v>2</v>
      </c>
      <c r="I163" s="8"/>
      <c r="J163" s="8"/>
      <c r="K163" s="68" t="s">
        <v>5</v>
      </c>
      <c r="L163" s="68"/>
      <c r="M163" s="58" t="s">
        <v>101</v>
      </c>
      <c r="N163" s="58"/>
      <c r="O163" s="8"/>
      <c r="P163" s="8"/>
      <c r="Q163" s="8"/>
    </row>
    <row r="164" spans="1:17" ht="20.100000000000001" customHeight="1">
      <c r="A164" s="52" t="s">
        <v>6</v>
      </c>
      <c r="B164" s="65" t="s">
        <v>7</v>
      </c>
      <c r="C164" s="65"/>
      <c r="D164" s="65"/>
      <c r="E164" s="65" t="s">
        <v>8</v>
      </c>
      <c r="F164" s="52" t="s">
        <v>9</v>
      </c>
      <c r="G164" s="52"/>
      <c r="H164" s="52"/>
      <c r="I164" s="51" t="s">
        <v>10</v>
      </c>
      <c r="J164" s="52" t="s">
        <v>11</v>
      </c>
      <c r="K164" s="52"/>
      <c r="L164" s="52"/>
      <c r="M164" s="52"/>
      <c r="N164" s="52" t="s">
        <v>12</v>
      </c>
      <c r="O164" s="52"/>
      <c r="P164" s="52"/>
      <c r="Q164" s="52"/>
    </row>
    <row r="165" spans="1:17" ht="32.25" customHeight="1">
      <c r="A165" s="52"/>
      <c r="B165" s="65"/>
      <c r="C165" s="65"/>
      <c r="D165" s="65"/>
      <c r="E165" s="65"/>
      <c r="F165" s="50" t="s">
        <v>13</v>
      </c>
      <c r="G165" s="50" t="s">
        <v>14</v>
      </c>
      <c r="H165" s="50" t="s">
        <v>15</v>
      </c>
      <c r="I165" s="51"/>
      <c r="J165" s="50" t="s">
        <v>16</v>
      </c>
      <c r="K165" s="50" t="s">
        <v>17</v>
      </c>
      <c r="L165" s="50" t="s">
        <v>18</v>
      </c>
      <c r="M165" s="50" t="s">
        <v>19</v>
      </c>
      <c r="N165" s="50" t="s">
        <v>20</v>
      </c>
      <c r="O165" s="50" t="s">
        <v>21</v>
      </c>
      <c r="P165" s="50" t="s">
        <v>22</v>
      </c>
      <c r="Q165" s="50" t="s">
        <v>23</v>
      </c>
    </row>
    <row r="166" spans="1:17" ht="20.100000000000001" customHeight="1">
      <c r="A166" s="30">
        <v>1</v>
      </c>
      <c r="B166" s="59">
        <v>2</v>
      </c>
      <c r="C166" s="51"/>
      <c r="D166" s="51"/>
      <c r="E166" s="49">
        <v>3</v>
      </c>
      <c r="F166" s="49">
        <v>5</v>
      </c>
      <c r="G166" s="49">
        <v>6</v>
      </c>
      <c r="H166" s="49">
        <v>7</v>
      </c>
      <c r="I166" s="49">
        <v>8</v>
      </c>
      <c r="J166" s="49">
        <v>9</v>
      </c>
      <c r="K166" s="49">
        <v>10</v>
      </c>
      <c r="L166" s="49">
        <v>11</v>
      </c>
      <c r="M166" s="49">
        <v>12</v>
      </c>
      <c r="N166" s="49">
        <v>13</v>
      </c>
      <c r="O166" s="49">
        <v>14</v>
      </c>
      <c r="P166" s="49">
        <v>15</v>
      </c>
      <c r="Q166" s="49">
        <v>16</v>
      </c>
    </row>
    <row r="167" spans="1:17" ht="35.1" customHeight="1">
      <c r="A167" s="34" t="str">
        <f>A9</f>
        <v>2-й Завтрак</v>
      </c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6"/>
    </row>
    <row r="168" spans="1:17" ht="35.1" customHeight="1">
      <c r="A168" s="5" t="s">
        <v>48</v>
      </c>
      <c r="B168" s="60" t="s">
        <v>98</v>
      </c>
      <c r="C168" s="60"/>
      <c r="D168" s="60"/>
      <c r="E168" s="4" t="s">
        <v>33</v>
      </c>
      <c r="F168" s="30">
        <v>0.3</v>
      </c>
      <c r="G168" s="5">
        <v>0</v>
      </c>
      <c r="H168" s="5">
        <v>15.2</v>
      </c>
      <c r="I168" s="25">
        <v>61</v>
      </c>
      <c r="J168" s="5">
        <v>0</v>
      </c>
      <c r="K168" s="5">
        <v>3</v>
      </c>
      <c r="L168" s="5">
        <v>0</v>
      </c>
      <c r="M168" s="4">
        <v>0</v>
      </c>
      <c r="N168" s="5">
        <v>7.4</v>
      </c>
      <c r="O168" s="5">
        <v>9</v>
      </c>
      <c r="P168" s="5">
        <v>5</v>
      </c>
      <c r="Q168" s="5">
        <v>0.1</v>
      </c>
    </row>
    <row r="169" spans="1:17" ht="35.1" customHeight="1">
      <c r="A169" s="5" t="s">
        <v>29</v>
      </c>
      <c r="B169" s="60" t="s">
        <v>71</v>
      </c>
      <c r="C169" s="60"/>
      <c r="D169" s="60"/>
      <c r="E169" s="5">
        <v>30</v>
      </c>
      <c r="F169" s="30">
        <v>1.1299999999999999</v>
      </c>
      <c r="G169" s="5">
        <v>1.47</v>
      </c>
      <c r="H169" s="5">
        <v>11.16</v>
      </c>
      <c r="I169" s="5">
        <v>62.5</v>
      </c>
      <c r="J169" s="5">
        <v>0</v>
      </c>
      <c r="K169" s="5">
        <v>45</v>
      </c>
      <c r="L169" s="5">
        <v>0</v>
      </c>
      <c r="M169" s="4">
        <v>0.2</v>
      </c>
      <c r="N169" s="5">
        <v>0.53</v>
      </c>
      <c r="O169" s="5">
        <v>4.3</v>
      </c>
      <c r="P169" s="5">
        <v>13.5</v>
      </c>
      <c r="Q169" s="5">
        <v>0.2</v>
      </c>
    </row>
    <row r="170" spans="1:17" ht="35.1" customHeight="1">
      <c r="A170" s="61" t="str">
        <f>A11</f>
        <v>к/к</v>
      </c>
      <c r="B170" s="61"/>
      <c r="C170" s="61"/>
      <c r="D170" s="61"/>
      <c r="E170" s="61"/>
      <c r="F170" s="30">
        <f t="shared" ref="F170:Q170" si="24">SUM(F168:F169)</f>
        <v>1.43</v>
      </c>
      <c r="G170" s="30">
        <f t="shared" si="24"/>
        <v>1.47</v>
      </c>
      <c r="H170" s="30">
        <f t="shared" si="24"/>
        <v>26.36</v>
      </c>
      <c r="I170" s="30">
        <f t="shared" si="24"/>
        <v>123.5</v>
      </c>
      <c r="J170" s="30">
        <f t="shared" si="24"/>
        <v>0</v>
      </c>
      <c r="K170" s="30">
        <f t="shared" si="24"/>
        <v>48</v>
      </c>
      <c r="L170" s="30">
        <f t="shared" si="24"/>
        <v>0</v>
      </c>
      <c r="M170" s="30">
        <f t="shared" si="24"/>
        <v>0.2</v>
      </c>
      <c r="N170" s="30">
        <f t="shared" si="24"/>
        <v>7.9300000000000006</v>
      </c>
      <c r="O170" s="30">
        <f t="shared" si="24"/>
        <v>13.3</v>
      </c>
      <c r="P170" s="30">
        <f t="shared" si="24"/>
        <v>18.5</v>
      </c>
      <c r="Q170" s="30">
        <f t="shared" si="24"/>
        <v>0.30000000000000004</v>
      </c>
    </row>
    <row r="171" spans="1:17" ht="35.1" customHeight="1">
      <c r="A171" s="34" t="s">
        <v>24</v>
      </c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6"/>
    </row>
    <row r="172" spans="1:17" ht="35.1" customHeight="1">
      <c r="A172" s="4" t="s">
        <v>51</v>
      </c>
      <c r="B172" s="62" t="s">
        <v>82</v>
      </c>
      <c r="C172" s="63"/>
      <c r="D172" s="64"/>
      <c r="E172" s="4">
        <v>250</v>
      </c>
      <c r="F172" s="43">
        <v>3.63</v>
      </c>
      <c r="G172" s="43">
        <v>2.63</v>
      </c>
      <c r="H172" s="43">
        <v>22.5</v>
      </c>
      <c r="I172" s="43">
        <v>134.1</v>
      </c>
      <c r="J172" s="43">
        <v>0.04</v>
      </c>
      <c r="K172" s="43">
        <v>6.8</v>
      </c>
      <c r="L172" s="43">
        <v>0</v>
      </c>
      <c r="M172" s="43">
        <v>3.2500000000000004</v>
      </c>
      <c r="N172" s="43">
        <v>13.74</v>
      </c>
      <c r="O172" s="43">
        <v>28.79</v>
      </c>
      <c r="P172" s="43">
        <v>9.2500000000000018</v>
      </c>
      <c r="Q172" s="43">
        <v>0.38</v>
      </c>
    </row>
    <row r="173" spans="1:17" ht="35.1" customHeight="1">
      <c r="A173" s="5" t="s">
        <v>79</v>
      </c>
      <c r="B173" s="62" t="s">
        <v>68</v>
      </c>
      <c r="C173" s="63"/>
      <c r="D173" s="64"/>
      <c r="E173" s="4" t="s">
        <v>107</v>
      </c>
      <c r="F173" s="30">
        <v>17.5</v>
      </c>
      <c r="G173" s="5">
        <v>12.4</v>
      </c>
      <c r="H173" s="5">
        <v>27</v>
      </c>
      <c r="I173" s="5">
        <v>194</v>
      </c>
      <c r="J173" s="5">
        <v>0.1</v>
      </c>
      <c r="K173" s="5">
        <v>4.5999999999999996</v>
      </c>
      <c r="L173" s="4">
        <v>0.1</v>
      </c>
      <c r="M173" s="4">
        <v>0.2</v>
      </c>
      <c r="N173" s="5">
        <v>24.5</v>
      </c>
      <c r="O173" s="5">
        <v>18.3</v>
      </c>
      <c r="P173" s="5">
        <v>13.3</v>
      </c>
      <c r="Q173" s="5">
        <v>0.9</v>
      </c>
    </row>
    <row r="174" spans="1:17" ht="35.1" customHeight="1">
      <c r="A174" s="5" t="s">
        <v>61</v>
      </c>
      <c r="B174" s="62" t="s">
        <v>38</v>
      </c>
      <c r="C174" s="63"/>
      <c r="D174" s="64"/>
      <c r="E174" s="4" t="s">
        <v>109</v>
      </c>
      <c r="F174" s="30">
        <v>4.08</v>
      </c>
      <c r="G174" s="5">
        <v>9.9600000000000009</v>
      </c>
      <c r="H174" s="5">
        <v>26.879999999999995</v>
      </c>
      <c r="I174" s="5">
        <v>180.66</v>
      </c>
      <c r="J174" s="4">
        <v>3.5999999999999997E-2</v>
      </c>
      <c r="K174" s="4">
        <v>0</v>
      </c>
      <c r="L174" s="4">
        <v>0.12000000000000001</v>
      </c>
      <c r="M174" s="4">
        <v>0.48000000000000004</v>
      </c>
      <c r="N174" s="5">
        <v>4.8000000000000007</v>
      </c>
      <c r="O174" s="5">
        <v>87.84</v>
      </c>
      <c r="P174" s="5">
        <v>27.36</v>
      </c>
      <c r="Q174" s="5">
        <v>0.83999999999999986</v>
      </c>
    </row>
    <row r="175" spans="1:17" ht="35.1" customHeight="1">
      <c r="A175" s="5" t="s">
        <v>59</v>
      </c>
      <c r="B175" s="60" t="s">
        <v>35</v>
      </c>
      <c r="C175" s="60"/>
      <c r="D175" s="60"/>
      <c r="E175" s="4">
        <v>200</v>
      </c>
      <c r="F175" s="30">
        <v>0.6</v>
      </c>
      <c r="G175" s="4">
        <v>0.1</v>
      </c>
      <c r="H175" s="5">
        <v>45.7</v>
      </c>
      <c r="I175" s="5">
        <v>176</v>
      </c>
      <c r="J175" s="4">
        <v>1.1000000000000001</v>
      </c>
      <c r="K175" s="4">
        <v>0</v>
      </c>
      <c r="L175" s="4">
        <v>35.6</v>
      </c>
      <c r="M175" s="4">
        <v>6.5</v>
      </c>
      <c r="N175" s="4">
        <v>151.19999999999999</v>
      </c>
      <c r="O175" s="4">
        <v>327.60000000000002</v>
      </c>
      <c r="P175" s="4">
        <v>25.2</v>
      </c>
      <c r="Q175" s="4">
        <v>3.6</v>
      </c>
    </row>
    <row r="176" spans="1:17" ht="35.1" customHeight="1">
      <c r="A176" s="4" t="s">
        <v>29</v>
      </c>
      <c r="B176" s="60" t="s">
        <v>36</v>
      </c>
      <c r="C176" s="60"/>
      <c r="D176" s="60"/>
      <c r="E176" s="5">
        <v>40</v>
      </c>
      <c r="F176" s="30">
        <v>2.6</v>
      </c>
      <c r="G176" s="5">
        <v>0.5</v>
      </c>
      <c r="H176" s="5">
        <v>15.8</v>
      </c>
      <c r="I176" s="5">
        <v>78.239999999999995</v>
      </c>
      <c r="J176" s="5">
        <v>0.1</v>
      </c>
      <c r="K176" s="4">
        <v>0</v>
      </c>
      <c r="L176" s="4">
        <v>0</v>
      </c>
      <c r="M176" s="4">
        <v>1.6</v>
      </c>
      <c r="N176" s="5">
        <v>11.6</v>
      </c>
      <c r="O176" s="5">
        <v>13.4</v>
      </c>
      <c r="P176" s="5">
        <v>55.8</v>
      </c>
      <c r="Q176" s="5">
        <v>3.2</v>
      </c>
    </row>
    <row r="177" spans="1:17" ht="35.1" customHeight="1">
      <c r="A177" s="61" t="s">
        <v>25</v>
      </c>
      <c r="B177" s="61"/>
      <c r="C177" s="61"/>
      <c r="D177" s="61"/>
      <c r="E177" s="61"/>
      <c r="F177" s="6">
        <f t="shared" ref="F177:Q177" si="25">SUM(F172:F176)</f>
        <v>28.410000000000004</v>
      </c>
      <c r="G177" s="6">
        <f t="shared" si="25"/>
        <v>25.590000000000003</v>
      </c>
      <c r="H177" s="6">
        <f t="shared" si="25"/>
        <v>137.88</v>
      </c>
      <c r="I177" s="6">
        <f t="shared" si="25"/>
        <v>763</v>
      </c>
      <c r="J177" s="6">
        <f t="shared" si="25"/>
        <v>1.3760000000000001</v>
      </c>
      <c r="K177" s="6">
        <f t="shared" si="25"/>
        <v>11.399999999999999</v>
      </c>
      <c r="L177" s="6">
        <f t="shared" si="25"/>
        <v>35.82</v>
      </c>
      <c r="M177" s="6">
        <f t="shared" si="25"/>
        <v>12.03</v>
      </c>
      <c r="N177" s="6">
        <f t="shared" si="25"/>
        <v>205.84</v>
      </c>
      <c r="O177" s="6">
        <f t="shared" si="25"/>
        <v>475.93</v>
      </c>
      <c r="P177" s="6">
        <f t="shared" si="25"/>
        <v>130.91</v>
      </c>
      <c r="Q177" s="6">
        <f t="shared" si="25"/>
        <v>8.9200000000000017</v>
      </c>
    </row>
    <row r="178" spans="1:17" ht="35.1" customHeight="1">
      <c r="A178" s="69" t="s">
        <v>26</v>
      </c>
      <c r="B178" s="69"/>
      <c r="C178" s="69"/>
      <c r="D178" s="69"/>
      <c r="E178" s="69"/>
      <c r="F178" s="19">
        <f t="shared" ref="F178:Q178" si="26">F170+F177</f>
        <v>29.840000000000003</v>
      </c>
      <c r="G178" s="19">
        <f t="shared" si="26"/>
        <v>27.060000000000002</v>
      </c>
      <c r="H178" s="19">
        <f t="shared" si="26"/>
        <v>164.24</v>
      </c>
      <c r="I178" s="19">
        <f t="shared" si="26"/>
        <v>886.5</v>
      </c>
      <c r="J178" s="19">
        <f t="shared" si="26"/>
        <v>1.3760000000000001</v>
      </c>
      <c r="K178" s="19">
        <f t="shared" si="26"/>
        <v>59.4</v>
      </c>
      <c r="L178" s="19">
        <f t="shared" si="26"/>
        <v>35.82</v>
      </c>
      <c r="M178" s="19">
        <f t="shared" si="26"/>
        <v>12.229999999999999</v>
      </c>
      <c r="N178" s="19">
        <f t="shared" si="26"/>
        <v>213.77</v>
      </c>
      <c r="O178" s="19">
        <f t="shared" si="26"/>
        <v>489.23</v>
      </c>
      <c r="P178" s="19">
        <f t="shared" si="26"/>
        <v>149.41</v>
      </c>
      <c r="Q178" s="19">
        <f t="shared" si="26"/>
        <v>9.2200000000000024</v>
      </c>
    </row>
    <row r="179" spans="1:17" ht="20.100000000000001" customHeight="1">
      <c r="A179" s="53" t="s">
        <v>0</v>
      </c>
      <c r="B179" s="53"/>
      <c r="C179" s="53"/>
      <c r="D179" s="53"/>
      <c r="E179" s="53"/>
      <c r="F179" s="53"/>
      <c r="G179" s="53"/>
      <c r="H179" s="53"/>
      <c r="I179" s="54" t="s">
        <v>46</v>
      </c>
      <c r="J179" s="54"/>
      <c r="K179" s="54"/>
      <c r="L179" s="54"/>
      <c r="M179" s="54"/>
      <c r="N179" s="54"/>
      <c r="O179" s="54"/>
      <c r="P179" s="54"/>
      <c r="Q179" s="54"/>
    </row>
    <row r="180" spans="1:17" ht="64.5" customHeight="1">
      <c r="A180" s="55" t="s">
        <v>100</v>
      </c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</row>
    <row r="181" spans="1:17" ht="20.100000000000001" customHeight="1">
      <c r="A181" s="17"/>
      <c r="B181" s="17"/>
      <c r="C181" s="17"/>
      <c r="D181" s="17"/>
      <c r="E181" s="17"/>
      <c r="F181" s="18"/>
      <c r="G181" s="40"/>
      <c r="H181" s="40"/>
      <c r="I181" s="41"/>
      <c r="J181" s="40"/>
      <c r="K181" s="40"/>
      <c r="L181" s="40"/>
      <c r="M181" s="40"/>
      <c r="N181" s="40"/>
      <c r="O181" s="40"/>
      <c r="P181" s="40"/>
      <c r="Q181" s="40"/>
    </row>
    <row r="182" spans="1:17" ht="20.100000000000001" customHeight="1">
      <c r="A182" s="9"/>
      <c r="B182" s="10"/>
      <c r="C182" s="8"/>
      <c r="D182" s="8"/>
      <c r="E182" s="8"/>
      <c r="F182" s="56" t="s">
        <v>1</v>
      </c>
      <c r="G182" s="56"/>
      <c r="H182" s="8" t="s">
        <v>30</v>
      </c>
      <c r="I182" s="8"/>
      <c r="J182" s="8"/>
      <c r="K182" s="57" t="s">
        <v>3</v>
      </c>
      <c r="L182" s="57"/>
      <c r="M182" s="8"/>
      <c r="N182" s="8"/>
      <c r="O182" s="8"/>
      <c r="P182" s="8"/>
      <c r="Q182" s="8"/>
    </row>
    <row r="183" spans="1:17" ht="20.100000000000001" customHeight="1">
      <c r="A183" s="7"/>
      <c r="B183" s="8"/>
      <c r="C183" s="8"/>
      <c r="D183" s="8"/>
      <c r="E183" s="8"/>
      <c r="F183" s="67" t="s">
        <v>4</v>
      </c>
      <c r="G183" s="67"/>
      <c r="H183" s="11">
        <v>2</v>
      </c>
      <c r="I183" s="8"/>
      <c r="J183" s="8"/>
      <c r="K183" s="68" t="s">
        <v>5</v>
      </c>
      <c r="L183" s="68"/>
      <c r="M183" s="58" t="s">
        <v>101</v>
      </c>
      <c r="N183" s="58"/>
      <c r="O183" s="8"/>
      <c r="P183" s="8"/>
      <c r="Q183" s="8"/>
    </row>
    <row r="184" spans="1:17" ht="20.100000000000001" customHeight="1">
      <c r="A184" s="52" t="s">
        <v>6</v>
      </c>
      <c r="B184" s="65" t="s">
        <v>7</v>
      </c>
      <c r="C184" s="65"/>
      <c r="D184" s="65"/>
      <c r="E184" s="65" t="s">
        <v>8</v>
      </c>
      <c r="F184" s="52" t="s">
        <v>9</v>
      </c>
      <c r="G184" s="52"/>
      <c r="H184" s="52"/>
      <c r="I184" s="51" t="s">
        <v>10</v>
      </c>
      <c r="J184" s="52" t="s">
        <v>11</v>
      </c>
      <c r="K184" s="52"/>
      <c r="L184" s="52"/>
      <c r="M184" s="52"/>
      <c r="N184" s="52" t="s">
        <v>12</v>
      </c>
      <c r="O184" s="52"/>
      <c r="P184" s="52"/>
      <c r="Q184" s="52"/>
    </row>
    <row r="185" spans="1:17" ht="20.100000000000001" customHeight="1">
      <c r="A185" s="52"/>
      <c r="B185" s="65"/>
      <c r="C185" s="65"/>
      <c r="D185" s="65"/>
      <c r="E185" s="65"/>
      <c r="F185" s="50" t="s">
        <v>13</v>
      </c>
      <c r="G185" s="50" t="s">
        <v>14</v>
      </c>
      <c r="H185" s="50" t="s">
        <v>15</v>
      </c>
      <c r="I185" s="51"/>
      <c r="J185" s="50" t="s">
        <v>16</v>
      </c>
      <c r="K185" s="50" t="s">
        <v>17</v>
      </c>
      <c r="L185" s="50" t="s">
        <v>18</v>
      </c>
      <c r="M185" s="50" t="s">
        <v>19</v>
      </c>
      <c r="N185" s="50" t="s">
        <v>20</v>
      </c>
      <c r="O185" s="50" t="s">
        <v>21</v>
      </c>
      <c r="P185" s="50" t="s">
        <v>22</v>
      </c>
      <c r="Q185" s="50" t="s">
        <v>23</v>
      </c>
    </row>
    <row r="186" spans="1:17" ht="20.100000000000001" customHeight="1">
      <c r="A186" s="30">
        <v>1</v>
      </c>
      <c r="B186" s="59">
        <v>2</v>
      </c>
      <c r="C186" s="51"/>
      <c r="D186" s="51"/>
      <c r="E186" s="49">
        <v>3</v>
      </c>
      <c r="F186" s="49">
        <v>5</v>
      </c>
      <c r="G186" s="49">
        <v>6</v>
      </c>
      <c r="H186" s="49">
        <v>7</v>
      </c>
      <c r="I186" s="49">
        <v>8</v>
      </c>
      <c r="J186" s="49">
        <v>9</v>
      </c>
      <c r="K186" s="49">
        <v>10</v>
      </c>
      <c r="L186" s="49">
        <v>11</v>
      </c>
      <c r="M186" s="49">
        <v>12</v>
      </c>
      <c r="N186" s="49">
        <v>13</v>
      </c>
      <c r="O186" s="49">
        <v>14</v>
      </c>
      <c r="P186" s="49">
        <v>15</v>
      </c>
      <c r="Q186" s="49">
        <v>16</v>
      </c>
    </row>
    <row r="187" spans="1:17" ht="35.1" customHeight="1">
      <c r="A187" s="34" t="str">
        <f>A9</f>
        <v>2-й Завтрак</v>
      </c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6"/>
    </row>
    <row r="188" spans="1:17" ht="35.1" customHeight="1">
      <c r="A188" s="5" t="s">
        <v>60</v>
      </c>
      <c r="B188" s="62" t="s">
        <v>41</v>
      </c>
      <c r="C188" s="63"/>
      <c r="D188" s="64"/>
      <c r="E188" s="5">
        <v>200</v>
      </c>
      <c r="F188" s="30">
        <v>0</v>
      </c>
      <c r="G188" s="5">
        <v>0</v>
      </c>
      <c r="H188" s="5">
        <v>15</v>
      </c>
      <c r="I188" s="5">
        <v>60</v>
      </c>
      <c r="J188" s="5">
        <v>0</v>
      </c>
      <c r="K188" s="5">
        <v>0</v>
      </c>
      <c r="L188" s="5">
        <v>0</v>
      </c>
      <c r="M188" s="4">
        <v>0</v>
      </c>
      <c r="N188" s="5">
        <v>5</v>
      </c>
      <c r="O188" s="5">
        <v>8</v>
      </c>
      <c r="P188" s="5">
        <v>4</v>
      </c>
      <c r="Q188" s="5">
        <v>1</v>
      </c>
    </row>
    <row r="189" spans="1:17" ht="35.1" customHeight="1">
      <c r="A189" s="5" t="s">
        <v>80</v>
      </c>
      <c r="B189" s="60" t="s">
        <v>81</v>
      </c>
      <c r="C189" s="60"/>
      <c r="D189" s="60"/>
      <c r="E189" s="5">
        <v>30</v>
      </c>
      <c r="F189" s="30">
        <v>4.5</v>
      </c>
      <c r="G189" s="5">
        <v>4.5</v>
      </c>
      <c r="H189" s="5">
        <v>7.4</v>
      </c>
      <c r="I189" s="5">
        <v>88</v>
      </c>
      <c r="J189" s="5">
        <v>0.08</v>
      </c>
      <c r="K189" s="5">
        <v>3</v>
      </c>
      <c r="L189" s="5">
        <v>0.02</v>
      </c>
      <c r="M189" s="4">
        <v>0</v>
      </c>
      <c r="N189" s="5">
        <v>252</v>
      </c>
      <c r="O189" s="5">
        <v>189</v>
      </c>
      <c r="P189" s="5">
        <v>29</v>
      </c>
      <c r="Q189" s="5">
        <v>2</v>
      </c>
    </row>
    <row r="190" spans="1:17" ht="35.1" customHeight="1">
      <c r="A190" s="80" t="str">
        <f>A11</f>
        <v>к/к</v>
      </c>
      <c r="B190" s="81"/>
      <c r="C190" s="81"/>
      <c r="D190" s="81"/>
      <c r="E190" s="82"/>
      <c r="F190" s="30">
        <f t="shared" ref="F190:Q190" si="27">SUM(F188:F189)</f>
        <v>4.5</v>
      </c>
      <c r="G190" s="30">
        <f t="shared" si="27"/>
        <v>4.5</v>
      </c>
      <c r="H190" s="30">
        <f t="shared" si="27"/>
        <v>22.4</v>
      </c>
      <c r="I190" s="30">
        <f t="shared" si="27"/>
        <v>148</v>
      </c>
      <c r="J190" s="30">
        <f t="shared" si="27"/>
        <v>0.08</v>
      </c>
      <c r="K190" s="30">
        <f t="shared" si="27"/>
        <v>3</v>
      </c>
      <c r="L190" s="30">
        <f t="shared" si="27"/>
        <v>0.02</v>
      </c>
      <c r="M190" s="30">
        <f t="shared" si="27"/>
        <v>0</v>
      </c>
      <c r="N190" s="30">
        <f t="shared" si="27"/>
        <v>257</v>
      </c>
      <c r="O190" s="30">
        <f t="shared" si="27"/>
        <v>197</v>
      </c>
      <c r="P190" s="30">
        <f t="shared" si="27"/>
        <v>33</v>
      </c>
      <c r="Q190" s="30">
        <f t="shared" si="27"/>
        <v>3</v>
      </c>
    </row>
    <row r="191" spans="1:17" ht="35.1" customHeight="1">
      <c r="A191" s="39" t="s">
        <v>24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46"/>
    </row>
    <row r="192" spans="1:17" ht="35.1" customHeight="1">
      <c r="A192" s="4" t="s">
        <v>64</v>
      </c>
      <c r="B192" s="60" t="s">
        <v>39</v>
      </c>
      <c r="C192" s="60"/>
      <c r="D192" s="60"/>
      <c r="E192" s="4" t="s">
        <v>92</v>
      </c>
      <c r="F192" s="4">
        <v>6.7</v>
      </c>
      <c r="G192" s="4">
        <v>6</v>
      </c>
      <c r="H192" s="4">
        <v>17.2</v>
      </c>
      <c r="I192" s="4">
        <v>149.33000000000001</v>
      </c>
      <c r="J192" s="5">
        <v>0.1</v>
      </c>
      <c r="K192" s="5">
        <v>7.9</v>
      </c>
      <c r="L192" s="4">
        <v>0.2</v>
      </c>
      <c r="M192" s="4">
        <v>0.3</v>
      </c>
      <c r="N192" s="5">
        <v>35.200000000000003</v>
      </c>
      <c r="O192" s="5">
        <v>89.6</v>
      </c>
      <c r="P192" s="5">
        <v>28.6</v>
      </c>
      <c r="Q192" s="5">
        <v>1.2</v>
      </c>
    </row>
    <row r="193" spans="1:17" ht="35.1" customHeight="1">
      <c r="A193" s="5" t="s">
        <v>89</v>
      </c>
      <c r="B193" s="62" t="s">
        <v>90</v>
      </c>
      <c r="C193" s="63"/>
      <c r="D193" s="64"/>
      <c r="E193" s="5" t="s">
        <v>107</v>
      </c>
      <c r="F193" s="30">
        <v>17.3</v>
      </c>
      <c r="G193" s="5">
        <v>9.1</v>
      </c>
      <c r="H193" s="5">
        <v>17.5</v>
      </c>
      <c r="I193" s="5">
        <v>283</v>
      </c>
      <c r="J193" s="5">
        <v>0.2</v>
      </c>
      <c r="K193" s="5">
        <v>5.5</v>
      </c>
      <c r="L193" s="4">
        <v>0.03</v>
      </c>
      <c r="M193" s="5">
        <v>3.5</v>
      </c>
      <c r="N193" s="5">
        <v>17.5</v>
      </c>
      <c r="O193" s="5">
        <v>175</v>
      </c>
      <c r="P193" s="5">
        <v>27.5</v>
      </c>
      <c r="Q193" s="5">
        <v>2.5</v>
      </c>
    </row>
    <row r="194" spans="1:17" ht="35.1" customHeight="1">
      <c r="A194" s="5" t="s">
        <v>52</v>
      </c>
      <c r="B194" s="62" t="s">
        <v>70</v>
      </c>
      <c r="C194" s="63"/>
      <c r="D194" s="64"/>
      <c r="E194" s="4" t="s">
        <v>109</v>
      </c>
      <c r="F194" s="30">
        <v>6.7199999999999989</v>
      </c>
      <c r="G194" s="5">
        <v>5.76</v>
      </c>
      <c r="H194" s="5">
        <v>43.199999999999996</v>
      </c>
      <c r="I194" s="5">
        <v>251.53200000000004</v>
      </c>
      <c r="J194" s="5">
        <v>0.12000000000000001</v>
      </c>
      <c r="K194" s="5">
        <v>17.639999999999997</v>
      </c>
      <c r="L194" s="4">
        <v>0.36</v>
      </c>
      <c r="M194" s="5">
        <v>7.2</v>
      </c>
      <c r="N194" s="5">
        <v>52.8</v>
      </c>
      <c r="O194" s="5">
        <v>259.2</v>
      </c>
      <c r="P194" s="5">
        <v>56.040000000000006</v>
      </c>
      <c r="Q194" s="5">
        <v>3.24</v>
      </c>
    </row>
    <row r="195" spans="1:17" ht="35.1" customHeight="1">
      <c r="A195" s="5" t="s">
        <v>105</v>
      </c>
      <c r="B195" s="60" t="s">
        <v>106</v>
      </c>
      <c r="C195" s="60"/>
      <c r="D195" s="60"/>
      <c r="E195" s="5">
        <v>200</v>
      </c>
      <c r="F195" s="30">
        <v>0.2</v>
      </c>
      <c r="G195" s="5">
        <v>0.2</v>
      </c>
      <c r="H195" s="5">
        <v>27.9</v>
      </c>
      <c r="I195" s="5">
        <v>115</v>
      </c>
      <c r="J195" s="5">
        <v>0</v>
      </c>
      <c r="K195" s="5">
        <v>51.6</v>
      </c>
      <c r="L195" s="4">
        <v>0</v>
      </c>
      <c r="M195" s="5">
        <v>0.1</v>
      </c>
      <c r="N195" s="5">
        <v>7</v>
      </c>
      <c r="O195" s="5">
        <v>4</v>
      </c>
      <c r="P195" s="5">
        <v>4</v>
      </c>
      <c r="Q195" s="5">
        <v>1</v>
      </c>
    </row>
    <row r="196" spans="1:17" ht="35.1" customHeight="1">
      <c r="A196" s="4" t="s">
        <v>29</v>
      </c>
      <c r="B196" s="60" t="s">
        <v>36</v>
      </c>
      <c r="C196" s="60"/>
      <c r="D196" s="60"/>
      <c r="E196" s="5">
        <v>40</v>
      </c>
      <c r="F196" s="30">
        <v>2.6</v>
      </c>
      <c r="G196" s="5">
        <v>0.5</v>
      </c>
      <c r="H196" s="5">
        <v>15.8</v>
      </c>
      <c r="I196" s="5">
        <v>78.239999999999995</v>
      </c>
      <c r="J196" s="5">
        <v>0.1</v>
      </c>
      <c r="K196" s="4">
        <v>0</v>
      </c>
      <c r="L196" s="4">
        <v>0</v>
      </c>
      <c r="M196" s="4">
        <v>1.6</v>
      </c>
      <c r="N196" s="5">
        <v>11.6</v>
      </c>
      <c r="O196" s="5">
        <v>13.4</v>
      </c>
      <c r="P196" s="5">
        <v>55.8</v>
      </c>
      <c r="Q196" s="5">
        <v>3.2</v>
      </c>
    </row>
    <row r="197" spans="1:17" ht="35.1" customHeight="1">
      <c r="A197" s="80" t="s">
        <v>25</v>
      </c>
      <c r="B197" s="81"/>
      <c r="C197" s="81"/>
      <c r="D197" s="81"/>
      <c r="E197" s="82"/>
      <c r="F197" s="6">
        <f t="shared" ref="F197:Q197" si="28">SUM(F192:F196)</f>
        <v>33.519999999999996</v>
      </c>
      <c r="G197" s="6">
        <f t="shared" si="28"/>
        <v>21.56</v>
      </c>
      <c r="H197" s="6">
        <f t="shared" si="28"/>
        <v>121.60000000000001</v>
      </c>
      <c r="I197" s="6">
        <f t="shared" si="28"/>
        <v>877.10200000000009</v>
      </c>
      <c r="J197" s="6">
        <f t="shared" si="28"/>
        <v>0.52</v>
      </c>
      <c r="K197" s="6">
        <f t="shared" si="28"/>
        <v>82.64</v>
      </c>
      <c r="L197" s="6">
        <f t="shared" si="28"/>
        <v>0.59</v>
      </c>
      <c r="M197" s="6">
        <f t="shared" si="28"/>
        <v>12.7</v>
      </c>
      <c r="N197" s="6">
        <f t="shared" si="28"/>
        <v>124.1</v>
      </c>
      <c r="O197" s="6">
        <f t="shared" si="28"/>
        <v>541.19999999999993</v>
      </c>
      <c r="P197" s="6">
        <f t="shared" si="28"/>
        <v>171.94</v>
      </c>
      <c r="Q197" s="6">
        <f t="shared" si="28"/>
        <v>11.14</v>
      </c>
    </row>
    <row r="198" spans="1:17" ht="35.1" customHeight="1">
      <c r="A198" s="83" t="s">
        <v>26</v>
      </c>
      <c r="B198" s="84"/>
      <c r="C198" s="84"/>
      <c r="D198" s="84"/>
      <c r="E198" s="85"/>
      <c r="F198" s="47">
        <f t="shared" ref="F198:Q198" si="29">F197+F190</f>
        <v>38.019999999999996</v>
      </c>
      <c r="G198" s="47">
        <f t="shared" si="29"/>
        <v>26.06</v>
      </c>
      <c r="H198" s="47">
        <f t="shared" si="29"/>
        <v>144</v>
      </c>
      <c r="I198" s="47">
        <f t="shared" si="29"/>
        <v>1025.1020000000001</v>
      </c>
      <c r="J198" s="47">
        <f t="shared" si="29"/>
        <v>0.6</v>
      </c>
      <c r="K198" s="47">
        <f t="shared" si="29"/>
        <v>85.64</v>
      </c>
      <c r="L198" s="47">
        <f t="shared" si="29"/>
        <v>0.61</v>
      </c>
      <c r="M198" s="47">
        <f t="shared" si="29"/>
        <v>12.7</v>
      </c>
      <c r="N198" s="47">
        <f t="shared" si="29"/>
        <v>381.1</v>
      </c>
      <c r="O198" s="47">
        <f t="shared" si="29"/>
        <v>738.19999999999993</v>
      </c>
      <c r="P198" s="47">
        <f t="shared" si="29"/>
        <v>204.94</v>
      </c>
      <c r="Q198" s="48">
        <f t="shared" si="29"/>
        <v>14.14</v>
      </c>
    </row>
    <row r="199" spans="1:17" ht="20.100000000000001" customHeight="1">
      <c r="A199" s="53" t="s">
        <v>0</v>
      </c>
      <c r="B199" s="53"/>
      <c r="C199" s="53"/>
      <c r="D199" s="53"/>
      <c r="E199" s="53"/>
      <c r="F199" s="53"/>
      <c r="G199" s="53"/>
      <c r="H199" s="53"/>
      <c r="I199" s="54" t="s">
        <v>46</v>
      </c>
      <c r="J199" s="54"/>
      <c r="K199" s="54"/>
      <c r="L199" s="54"/>
      <c r="M199" s="54"/>
      <c r="N199" s="54"/>
      <c r="O199" s="54"/>
      <c r="P199" s="54"/>
      <c r="Q199" s="54"/>
    </row>
    <row r="200" spans="1:17" ht="63" customHeight="1">
      <c r="A200" s="55" t="s">
        <v>100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</row>
    <row r="201" spans="1:17" ht="20.100000000000001" customHeight="1">
      <c r="A201" s="17"/>
      <c r="B201" s="17"/>
      <c r="C201" s="17"/>
      <c r="D201" s="17"/>
      <c r="E201" s="17"/>
      <c r="F201" s="18"/>
      <c r="G201" s="40"/>
      <c r="H201" s="40"/>
      <c r="I201" s="41"/>
      <c r="J201" s="40"/>
      <c r="K201" s="40"/>
      <c r="L201" s="40"/>
      <c r="M201" s="40"/>
      <c r="N201" s="40"/>
      <c r="O201" s="40"/>
      <c r="P201" s="40"/>
      <c r="Q201" s="40"/>
    </row>
    <row r="202" spans="1:17" ht="20.100000000000001" customHeight="1">
      <c r="A202" s="9"/>
      <c r="B202" s="10"/>
      <c r="C202" s="8"/>
      <c r="D202" s="8"/>
      <c r="E202" s="8"/>
      <c r="F202" s="56" t="s">
        <v>1</v>
      </c>
      <c r="G202" s="56"/>
      <c r="H202" s="8" t="s">
        <v>31</v>
      </c>
      <c r="I202" s="8"/>
      <c r="J202" s="8"/>
      <c r="K202" s="57" t="s">
        <v>3</v>
      </c>
      <c r="L202" s="57"/>
      <c r="M202" s="8"/>
      <c r="N202" s="8"/>
      <c r="O202" s="8"/>
      <c r="P202" s="8"/>
      <c r="Q202" s="8"/>
    </row>
    <row r="203" spans="1:17" ht="20.100000000000001" customHeight="1">
      <c r="A203" s="7"/>
      <c r="B203" s="8"/>
      <c r="C203" s="8"/>
      <c r="D203" s="8"/>
      <c r="E203" s="8"/>
      <c r="F203" s="67" t="s">
        <v>4</v>
      </c>
      <c r="G203" s="67"/>
      <c r="H203" s="11">
        <v>2</v>
      </c>
      <c r="I203" s="8"/>
      <c r="J203" s="8"/>
      <c r="K203" s="68" t="s">
        <v>5</v>
      </c>
      <c r="L203" s="68"/>
      <c r="M203" s="58" t="s">
        <v>101</v>
      </c>
      <c r="N203" s="58"/>
      <c r="O203" s="8"/>
      <c r="P203" s="8"/>
      <c r="Q203" s="8"/>
    </row>
    <row r="204" spans="1:17" ht="20.100000000000001" customHeight="1">
      <c r="A204" s="52" t="s">
        <v>6</v>
      </c>
      <c r="B204" s="65" t="s">
        <v>7</v>
      </c>
      <c r="C204" s="65"/>
      <c r="D204" s="65"/>
      <c r="E204" s="65" t="s">
        <v>8</v>
      </c>
      <c r="F204" s="52" t="s">
        <v>9</v>
      </c>
      <c r="G204" s="52"/>
      <c r="H204" s="52"/>
      <c r="I204" s="51" t="s">
        <v>10</v>
      </c>
      <c r="J204" s="52" t="s">
        <v>11</v>
      </c>
      <c r="K204" s="52"/>
      <c r="L204" s="52"/>
      <c r="M204" s="52"/>
      <c r="N204" s="52" t="s">
        <v>12</v>
      </c>
      <c r="O204" s="52"/>
      <c r="P204" s="52"/>
      <c r="Q204" s="52"/>
    </row>
    <row r="205" spans="1:17" ht="34.5" customHeight="1">
      <c r="A205" s="52"/>
      <c r="B205" s="65"/>
      <c r="C205" s="65"/>
      <c r="D205" s="65"/>
      <c r="E205" s="65"/>
      <c r="F205" s="50" t="s">
        <v>13</v>
      </c>
      <c r="G205" s="50" t="s">
        <v>14</v>
      </c>
      <c r="H205" s="50" t="s">
        <v>15</v>
      </c>
      <c r="I205" s="51"/>
      <c r="J205" s="50" t="s">
        <v>16</v>
      </c>
      <c r="K205" s="50" t="s">
        <v>17</v>
      </c>
      <c r="L205" s="50" t="s">
        <v>18</v>
      </c>
      <c r="M205" s="50" t="s">
        <v>19</v>
      </c>
      <c r="N205" s="50" t="s">
        <v>20</v>
      </c>
      <c r="O205" s="50" t="s">
        <v>21</v>
      </c>
      <c r="P205" s="50" t="s">
        <v>22</v>
      </c>
      <c r="Q205" s="50" t="s">
        <v>23</v>
      </c>
    </row>
    <row r="206" spans="1:17" ht="20.100000000000001" customHeight="1">
      <c r="A206" s="30">
        <v>1</v>
      </c>
      <c r="B206" s="59">
        <v>2</v>
      </c>
      <c r="C206" s="51"/>
      <c r="D206" s="51"/>
      <c r="E206" s="49">
        <v>3</v>
      </c>
      <c r="F206" s="49">
        <v>5</v>
      </c>
      <c r="G206" s="49">
        <v>6</v>
      </c>
      <c r="H206" s="49">
        <v>7</v>
      </c>
      <c r="I206" s="49">
        <v>8</v>
      </c>
      <c r="J206" s="49">
        <v>9</v>
      </c>
      <c r="K206" s="49">
        <v>10</v>
      </c>
      <c r="L206" s="49">
        <v>11</v>
      </c>
      <c r="M206" s="49">
        <v>12</v>
      </c>
      <c r="N206" s="49">
        <v>13</v>
      </c>
      <c r="O206" s="49">
        <v>14</v>
      </c>
      <c r="P206" s="49">
        <v>15</v>
      </c>
      <c r="Q206" s="49">
        <v>16</v>
      </c>
    </row>
    <row r="207" spans="1:17" ht="35.1" customHeight="1">
      <c r="A207" s="34" t="str">
        <f>A9</f>
        <v>2-й Завтрак</v>
      </c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6"/>
    </row>
    <row r="208" spans="1:17" ht="35.1" customHeight="1">
      <c r="A208" s="5" t="s">
        <v>60</v>
      </c>
      <c r="B208" s="62" t="s">
        <v>77</v>
      </c>
      <c r="C208" s="63"/>
      <c r="D208" s="64"/>
      <c r="E208" s="5">
        <v>200</v>
      </c>
      <c r="F208" s="30">
        <v>0.3</v>
      </c>
      <c r="G208" s="5">
        <v>0.1</v>
      </c>
      <c r="H208" s="5">
        <v>11</v>
      </c>
      <c r="I208" s="5">
        <v>43</v>
      </c>
      <c r="J208" s="5">
        <v>0.1</v>
      </c>
      <c r="K208" s="4">
        <v>1.5</v>
      </c>
      <c r="L208" s="5">
        <v>0.1</v>
      </c>
      <c r="M208" s="4">
        <v>0.2</v>
      </c>
      <c r="N208" s="5">
        <v>125</v>
      </c>
      <c r="O208" s="5">
        <v>119</v>
      </c>
      <c r="P208" s="5">
        <v>18.899999999999999</v>
      </c>
      <c r="Q208" s="5">
        <v>0.4</v>
      </c>
    </row>
    <row r="209" spans="1:17" ht="35.1" customHeight="1">
      <c r="A209" s="5" t="s">
        <v>29</v>
      </c>
      <c r="B209" s="60" t="s">
        <v>71</v>
      </c>
      <c r="C209" s="60"/>
      <c r="D209" s="60"/>
      <c r="E209" s="5">
        <v>30</v>
      </c>
      <c r="F209" s="30">
        <v>1.1299999999999999</v>
      </c>
      <c r="G209" s="5">
        <v>1.47</v>
      </c>
      <c r="H209" s="5">
        <v>11.16</v>
      </c>
      <c r="I209" s="5">
        <v>62.5</v>
      </c>
      <c r="J209" s="5">
        <v>0</v>
      </c>
      <c r="K209" s="5">
        <v>45</v>
      </c>
      <c r="L209" s="5">
        <v>0</v>
      </c>
      <c r="M209" s="4">
        <v>0.2</v>
      </c>
      <c r="N209" s="5">
        <v>0.53</v>
      </c>
      <c r="O209" s="5">
        <v>4.3</v>
      </c>
      <c r="P209" s="5">
        <v>13.5</v>
      </c>
      <c r="Q209" s="5">
        <v>0.2</v>
      </c>
    </row>
    <row r="210" spans="1:17" ht="35.1" customHeight="1">
      <c r="A210" s="61" t="str">
        <f>A12</f>
        <v>Итого за 2-й Завтрак</v>
      </c>
      <c r="B210" s="61"/>
      <c r="C210" s="61"/>
      <c r="D210" s="61"/>
      <c r="E210" s="61"/>
      <c r="F210" s="30">
        <f t="shared" ref="F210:Q210" si="30">SUM(F208:F209)</f>
        <v>1.43</v>
      </c>
      <c r="G210" s="30">
        <f t="shared" si="30"/>
        <v>1.57</v>
      </c>
      <c r="H210" s="30">
        <f t="shared" si="30"/>
        <v>22.16</v>
      </c>
      <c r="I210" s="30">
        <f t="shared" si="30"/>
        <v>105.5</v>
      </c>
      <c r="J210" s="30">
        <f t="shared" si="30"/>
        <v>0.1</v>
      </c>
      <c r="K210" s="30">
        <f t="shared" si="30"/>
        <v>46.5</v>
      </c>
      <c r="L210" s="30">
        <f t="shared" si="30"/>
        <v>0.1</v>
      </c>
      <c r="M210" s="30">
        <f t="shared" si="30"/>
        <v>0.4</v>
      </c>
      <c r="N210" s="30">
        <f t="shared" si="30"/>
        <v>125.53</v>
      </c>
      <c r="O210" s="30">
        <f t="shared" si="30"/>
        <v>123.3</v>
      </c>
      <c r="P210" s="30">
        <f t="shared" si="30"/>
        <v>32.4</v>
      </c>
      <c r="Q210" s="30">
        <f t="shared" si="30"/>
        <v>0.60000000000000009</v>
      </c>
    </row>
    <row r="211" spans="1:17" ht="35.1" customHeight="1">
      <c r="A211" s="34" t="s">
        <v>24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6"/>
    </row>
    <row r="212" spans="1:17" ht="35.1" customHeight="1">
      <c r="A212" s="4" t="s">
        <v>66</v>
      </c>
      <c r="B212" s="62" t="s">
        <v>74</v>
      </c>
      <c r="C212" s="63"/>
      <c r="D212" s="64"/>
      <c r="E212" s="4" t="s">
        <v>91</v>
      </c>
      <c r="F212" s="4">
        <v>11.4</v>
      </c>
      <c r="G212" s="4">
        <v>10.199999999999999</v>
      </c>
      <c r="H212" s="4">
        <v>19.7</v>
      </c>
      <c r="I212" s="4">
        <v>216.29</v>
      </c>
      <c r="J212" s="5">
        <v>0</v>
      </c>
      <c r="K212" s="5">
        <v>21.8</v>
      </c>
      <c r="L212" s="4">
        <v>0.01</v>
      </c>
      <c r="M212" s="4">
        <v>1.8</v>
      </c>
      <c r="N212" s="5">
        <v>36.1</v>
      </c>
      <c r="O212" s="5">
        <v>26.3</v>
      </c>
      <c r="P212" s="5">
        <v>12.3</v>
      </c>
      <c r="Q212" s="5">
        <v>0.5</v>
      </c>
    </row>
    <row r="213" spans="1:17" ht="35.1" customHeight="1">
      <c r="A213" s="5" t="s">
        <v>63</v>
      </c>
      <c r="B213" s="62" t="s">
        <v>44</v>
      </c>
      <c r="C213" s="63"/>
      <c r="D213" s="64"/>
      <c r="E213" s="4" t="s">
        <v>108</v>
      </c>
      <c r="F213" s="30">
        <v>19.650000000000002</v>
      </c>
      <c r="G213" s="5">
        <v>24.75</v>
      </c>
      <c r="H213" s="5">
        <v>5.4</v>
      </c>
      <c r="I213" s="5">
        <v>322.5</v>
      </c>
      <c r="J213" s="5">
        <v>0.1</v>
      </c>
      <c r="K213" s="5">
        <v>11</v>
      </c>
      <c r="L213" s="4">
        <v>0.1</v>
      </c>
      <c r="M213" s="4">
        <v>1.7</v>
      </c>
      <c r="N213" s="5">
        <v>27.3</v>
      </c>
      <c r="O213" s="5">
        <v>82.5</v>
      </c>
      <c r="P213" s="5">
        <v>21.3</v>
      </c>
      <c r="Q213" s="5">
        <v>1.1000000000000001</v>
      </c>
    </row>
    <row r="214" spans="1:17" ht="35.1" customHeight="1">
      <c r="A214" s="5" t="s">
        <v>50</v>
      </c>
      <c r="B214" s="62" t="s">
        <v>73</v>
      </c>
      <c r="C214" s="63"/>
      <c r="D214" s="64"/>
      <c r="E214" s="4" t="s">
        <v>109</v>
      </c>
      <c r="F214" s="30">
        <v>4.32</v>
      </c>
      <c r="G214" s="5">
        <v>5.76</v>
      </c>
      <c r="H214" s="5">
        <v>44.52</v>
      </c>
      <c r="I214" s="5">
        <v>220.56</v>
      </c>
      <c r="J214" s="5">
        <v>0</v>
      </c>
      <c r="K214" s="5">
        <v>0</v>
      </c>
      <c r="L214" s="5">
        <v>5.3999999999999995</v>
      </c>
      <c r="M214" s="5">
        <v>1.5599999999999998</v>
      </c>
      <c r="N214" s="5">
        <v>46.679999999999993</v>
      </c>
      <c r="O214" s="5">
        <v>206.4</v>
      </c>
      <c r="P214" s="5">
        <v>20.88</v>
      </c>
      <c r="Q214" s="5">
        <v>0.36</v>
      </c>
    </row>
    <row r="215" spans="1:17" ht="35.1" customHeight="1">
      <c r="A215" s="5" t="s">
        <v>59</v>
      </c>
      <c r="B215" s="62" t="s">
        <v>35</v>
      </c>
      <c r="C215" s="63"/>
      <c r="D215" s="64"/>
      <c r="E215" s="4">
        <v>200</v>
      </c>
      <c r="F215" s="30">
        <v>0.6</v>
      </c>
      <c r="G215" s="4">
        <v>0.1</v>
      </c>
      <c r="H215" s="5">
        <v>45.7</v>
      </c>
      <c r="I215" s="5">
        <v>176</v>
      </c>
      <c r="J215" s="4">
        <v>1.1000000000000001</v>
      </c>
      <c r="K215" s="4">
        <v>0</v>
      </c>
      <c r="L215" s="4">
        <v>35.6</v>
      </c>
      <c r="M215" s="4">
        <v>6.5</v>
      </c>
      <c r="N215" s="4">
        <v>151.19999999999999</v>
      </c>
      <c r="O215" s="4">
        <v>327.60000000000002</v>
      </c>
      <c r="P215" s="4">
        <v>25.2</v>
      </c>
      <c r="Q215" s="4">
        <v>3.6</v>
      </c>
    </row>
    <row r="216" spans="1:17" ht="35.1" customHeight="1">
      <c r="A216" s="4" t="s">
        <v>29</v>
      </c>
      <c r="B216" s="62" t="s">
        <v>36</v>
      </c>
      <c r="C216" s="63"/>
      <c r="D216" s="64"/>
      <c r="E216" s="5">
        <v>40</v>
      </c>
      <c r="F216" s="30">
        <v>2.6</v>
      </c>
      <c r="G216" s="5">
        <v>0.5</v>
      </c>
      <c r="H216" s="5">
        <v>15.8</v>
      </c>
      <c r="I216" s="5">
        <v>78.239999999999995</v>
      </c>
      <c r="J216" s="5">
        <v>0.1</v>
      </c>
      <c r="K216" s="4">
        <v>0</v>
      </c>
      <c r="L216" s="4">
        <v>0</v>
      </c>
      <c r="M216" s="4">
        <v>1.6</v>
      </c>
      <c r="N216" s="5">
        <v>11.6</v>
      </c>
      <c r="O216" s="5">
        <v>13.4</v>
      </c>
      <c r="P216" s="5">
        <v>55.8</v>
      </c>
      <c r="Q216" s="5">
        <v>3.2</v>
      </c>
    </row>
    <row r="217" spans="1:17" ht="35.1" customHeight="1">
      <c r="A217" s="61" t="s">
        <v>25</v>
      </c>
      <c r="B217" s="61"/>
      <c r="C217" s="61"/>
      <c r="D217" s="61"/>
      <c r="E217" s="61"/>
      <c r="F217" s="6">
        <f t="shared" ref="F217:Q217" si="31">SUM(F212:F216)</f>
        <v>38.570000000000007</v>
      </c>
      <c r="G217" s="6">
        <f t="shared" si="31"/>
        <v>41.31</v>
      </c>
      <c r="H217" s="6">
        <f t="shared" si="31"/>
        <v>131.12</v>
      </c>
      <c r="I217" s="6">
        <f t="shared" si="31"/>
        <v>1013.5899999999999</v>
      </c>
      <c r="J217" s="6">
        <f t="shared" si="31"/>
        <v>1.3000000000000003</v>
      </c>
      <c r="K217" s="6">
        <f t="shared" si="31"/>
        <v>32.799999999999997</v>
      </c>
      <c r="L217" s="6">
        <f t="shared" si="31"/>
        <v>41.11</v>
      </c>
      <c r="M217" s="6">
        <f t="shared" si="31"/>
        <v>13.159999999999998</v>
      </c>
      <c r="N217" s="6">
        <f t="shared" si="31"/>
        <v>272.88</v>
      </c>
      <c r="O217" s="6">
        <f t="shared" si="31"/>
        <v>656.19999999999993</v>
      </c>
      <c r="P217" s="6">
        <f t="shared" si="31"/>
        <v>135.48000000000002</v>
      </c>
      <c r="Q217" s="6">
        <f t="shared" si="31"/>
        <v>8.7600000000000016</v>
      </c>
    </row>
    <row r="218" spans="1:17" ht="35.1" customHeight="1">
      <c r="A218" s="66" t="s">
        <v>26</v>
      </c>
      <c r="B218" s="66"/>
      <c r="C218" s="66"/>
      <c r="D218" s="66"/>
      <c r="E218" s="66"/>
      <c r="F218" s="6">
        <f t="shared" ref="F218:Q218" si="32">F217+F210</f>
        <v>40.000000000000007</v>
      </c>
      <c r="G218" s="6">
        <f t="shared" si="32"/>
        <v>42.88</v>
      </c>
      <c r="H218" s="6">
        <f t="shared" si="32"/>
        <v>153.28</v>
      </c>
      <c r="I218" s="6">
        <f t="shared" si="32"/>
        <v>1119.0899999999999</v>
      </c>
      <c r="J218" s="6">
        <f t="shared" si="32"/>
        <v>1.4000000000000004</v>
      </c>
      <c r="K218" s="6">
        <f t="shared" si="32"/>
        <v>79.3</v>
      </c>
      <c r="L218" s="6">
        <f t="shared" si="32"/>
        <v>41.21</v>
      </c>
      <c r="M218" s="6">
        <f t="shared" si="32"/>
        <v>13.559999999999999</v>
      </c>
      <c r="N218" s="6">
        <f t="shared" si="32"/>
        <v>398.40999999999997</v>
      </c>
      <c r="O218" s="6">
        <f t="shared" si="32"/>
        <v>779.49999999999989</v>
      </c>
      <c r="P218" s="6">
        <f t="shared" si="32"/>
        <v>167.88000000000002</v>
      </c>
      <c r="Q218" s="6">
        <f t="shared" si="32"/>
        <v>9.3600000000000012</v>
      </c>
    </row>
    <row r="219" spans="1:17" ht="14.25" customHeight="1">
      <c r="A219" s="38"/>
      <c r="B219" s="38"/>
      <c r="C219" s="38"/>
      <c r="D219" s="38"/>
      <c r="E219" s="38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</row>
    <row r="220" spans="1:17" ht="20.100000000000001" customHeight="1">
      <c r="A220" s="86" t="s">
        <v>0</v>
      </c>
      <c r="B220" s="86"/>
      <c r="C220" s="86"/>
      <c r="D220" s="86"/>
      <c r="E220" s="86"/>
      <c r="F220" s="86"/>
      <c r="G220" s="86"/>
      <c r="H220" s="86"/>
      <c r="I220" s="87" t="s">
        <v>46</v>
      </c>
      <c r="J220" s="87"/>
      <c r="K220" s="87"/>
      <c r="L220" s="87"/>
      <c r="M220" s="87"/>
      <c r="N220" s="87"/>
      <c r="O220" s="87"/>
      <c r="P220" s="87"/>
      <c r="Q220" s="87"/>
    </row>
    <row r="221" spans="1:17" ht="57" customHeight="1">
      <c r="A221" s="55" t="s">
        <v>100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</row>
    <row r="222" spans="1:17" ht="12.95" customHeight="1">
      <c r="A222" s="20"/>
      <c r="B222" s="21"/>
      <c r="F222" s="73" t="s">
        <v>1</v>
      </c>
      <c r="G222" s="73"/>
      <c r="H222" s="22" t="s">
        <v>67</v>
      </c>
      <c r="K222" s="74" t="s">
        <v>3</v>
      </c>
      <c r="L222" s="74"/>
    </row>
    <row r="223" spans="1:17" s="2" customFormat="1" ht="12.95" customHeight="1">
      <c r="A223" s="23"/>
      <c r="B223" s="22"/>
      <c r="C223" s="22"/>
      <c r="D223" s="22"/>
      <c r="E223" s="22"/>
      <c r="F223" s="75" t="s">
        <v>4</v>
      </c>
      <c r="G223" s="75"/>
      <c r="H223" s="24">
        <v>2</v>
      </c>
      <c r="I223" s="22"/>
      <c r="J223" s="22"/>
      <c r="K223" s="76" t="s">
        <v>5</v>
      </c>
      <c r="L223" s="76"/>
      <c r="M223" s="58" t="s">
        <v>101</v>
      </c>
      <c r="N223" s="58"/>
      <c r="O223" s="22"/>
      <c r="P223" s="22"/>
      <c r="Q223" s="22"/>
    </row>
    <row r="224" spans="1:17" ht="20.100000000000001" customHeight="1">
      <c r="A224" s="52" t="s">
        <v>6</v>
      </c>
      <c r="B224" s="65" t="s">
        <v>7</v>
      </c>
      <c r="C224" s="65"/>
      <c r="D224" s="65"/>
      <c r="E224" s="65" t="s">
        <v>8</v>
      </c>
      <c r="F224" s="52" t="s">
        <v>9</v>
      </c>
      <c r="G224" s="52"/>
      <c r="H224" s="52"/>
      <c r="I224" s="51" t="s">
        <v>10</v>
      </c>
      <c r="J224" s="52" t="s">
        <v>11</v>
      </c>
      <c r="K224" s="52"/>
      <c r="L224" s="52"/>
      <c r="M224" s="52"/>
      <c r="N224" s="52" t="s">
        <v>12</v>
      </c>
      <c r="O224" s="52"/>
      <c r="P224" s="52"/>
      <c r="Q224" s="52"/>
    </row>
    <row r="225" spans="1:17" ht="20.100000000000001" customHeight="1">
      <c r="A225" s="52"/>
      <c r="B225" s="65"/>
      <c r="C225" s="65"/>
      <c r="D225" s="65"/>
      <c r="E225" s="65"/>
      <c r="F225" s="50" t="s">
        <v>13</v>
      </c>
      <c r="G225" s="50" t="s">
        <v>14</v>
      </c>
      <c r="H225" s="50" t="s">
        <v>15</v>
      </c>
      <c r="I225" s="51"/>
      <c r="J225" s="50" t="s">
        <v>16</v>
      </c>
      <c r="K225" s="50" t="s">
        <v>17</v>
      </c>
      <c r="L225" s="50" t="s">
        <v>18</v>
      </c>
      <c r="M225" s="50" t="s">
        <v>19</v>
      </c>
      <c r="N225" s="50" t="s">
        <v>20</v>
      </c>
      <c r="O225" s="50" t="s">
        <v>21</v>
      </c>
      <c r="P225" s="50" t="s">
        <v>22</v>
      </c>
      <c r="Q225" s="50" t="s">
        <v>23</v>
      </c>
    </row>
    <row r="226" spans="1:17" ht="20.100000000000001" customHeight="1">
      <c r="A226" s="30">
        <v>1</v>
      </c>
      <c r="B226" s="59">
        <v>2</v>
      </c>
      <c r="C226" s="51"/>
      <c r="D226" s="51"/>
      <c r="E226" s="49">
        <v>3</v>
      </c>
      <c r="F226" s="49">
        <v>5</v>
      </c>
      <c r="G226" s="49">
        <v>6</v>
      </c>
      <c r="H226" s="49">
        <v>7</v>
      </c>
      <c r="I226" s="49">
        <v>8</v>
      </c>
      <c r="J226" s="49">
        <v>9</v>
      </c>
      <c r="K226" s="49">
        <v>10</v>
      </c>
      <c r="L226" s="49">
        <v>11</v>
      </c>
      <c r="M226" s="49">
        <v>12</v>
      </c>
      <c r="N226" s="49">
        <v>13</v>
      </c>
      <c r="O226" s="49">
        <v>14</v>
      </c>
      <c r="P226" s="49">
        <v>15</v>
      </c>
      <c r="Q226" s="49">
        <v>16</v>
      </c>
    </row>
    <row r="227" spans="1:17" ht="35.1" customHeight="1">
      <c r="A227" s="34" t="str">
        <f>A9</f>
        <v>2-й Завтрак</v>
      </c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6"/>
    </row>
    <row r="228" spans="1:17" ht="35.1" customHeight="1">
      <c r="A228" s="5" t="s">
        <v>59</v>
      </c>
      <c r="B228" s="62" t="s">
        <v>35</v>
      </c>
      <c r="C228" s="63"/>
      <c r="D228" s="64"/>
      <c r="E228" s="4">
        <v>200</v>
      </c>
      <c r="F228" s="30">
        <v>0.6</v>
      </c>
      <c r="G228" s="4">
        <v>0.1</v>
      </c>
      <c r="H228" s="5">
        <v>45.7</v>
      </c>
      <c r="I228" s="5">
        <v>176</v>
      </c>
      <c r="J228" s="4">
        <v>1.1000000000000001</v>
      </c>
      <c r="K228" s="4">
        <v>0</v>
      </c>
      <c r="L228" s="4">
        <v>35.6</v>
      </c>
      <c r="M228" s="4">
        <v>6.5</v>
      </c>
      <c r="N228" s="4">
        <v>151.19999999999999</v>
      </c>
      <c r="O228" s="4">
        <v>327.60000000000002</v>
      </c>
      <c r="P228" s="4">
        <v>25.2</v>
      </c>
      <c r="Q228" s="4">
        <v>3.6</v>
      </c>
    </row>
    <row r="229" spans="1:17" ht="35.1" customHeight="1">
      <c r="A229" s="5" t="s">
        <v>29</v>
      </c>
      <c r="B229" s="60" t="s">
        <v>71</v>
      </c>
      <c r="C229" s="60"/>
      <c r="D229" s="60"/>
      <c r="E229" s="5">
        <v>30</v>
      </c>
      <c r="F229" s="30">
        <v>2.25</v>
      </c>
      <c r="G229" s="5">
        <v>3.54</v>
      </c>
      <c r="H229" s="5">
        <v>18</v>
      </c>
      <c r="I229" s="5">
        <v>121.2</v>
      </c>
      <c r="J229" s="4">
        <v>0.1</v>
      </c>
      <c r="K229" s="4">
        <v>0</v>
      </c>
      <c r="L229" s="4">
        <v>0.2</v>
      </c>
      <c r="M229" s="5">
        <v>2</v>
      </c>
      <c r="N229" s="4">
        <v>235</v>
      </c>
      <c r="O229" s="5">
        <v>347</v>
      </c>
      <c r="P229" s="4">
        <v>41</v>
      </c>
      <c r="Q229" s="4">
        <v>1.9</v>
      </c>
    </row>
    <row r="230" spans="1:17" ht="35.1" customHeight="1">
      <c r="A230" s="88" t="str">
        <f>A11</f>
        <v>к/к</v>
      </c>
      <c r="B230" s="89"/>
      <c r="C230" s="89"/>
      <c r="D230" s="89"/>
      <c r="E230" s="90"/>
      <c r="F230" s="30">
        <f t="shared" ref="F230:Q230" si="33">SUM(F228:F229)</f>
        <v>2.85</v>
      </c>
      <c r="G230" s="30">
        <f t="shared" si="33"/>
        <v>3.64</v>
      </c>
      <c r="H230" s="30">
        <f t="shared" si="33"/>
        <v>63.7</v>
      </c>
      <c r="I230" s="30">
        <f t="shared" si="33"/>
        <v>297.2</v>
      </c>
      <c r="J230" s="30">
        <f t="shared" si="33"/>
        <v>1.2000000000000002</v>
      </c>
      <c r="K230" s="30">
        <f t="shared" si="33"/>
        <v>0</v>
      </c>
      <c r="L230" s="30">
        <f t="shared" si="33"/>
        <v>35.800000000000004</v>
      </c>
      <c r="M230" s="30">
        <f t="shared" si="33"/>
        <v>8.5</v>
      </c>
      <c r="N230" s="30">
        <f t="shared" si="33"/>
        <v>386.2</v>
      </c>
      <c r="O230" s="30">
        <f t="shared" si="33"/>
        <v>674.6</v>
      </c>
      <c r="P230" s="30">
        <f t="shared" si="33"/>
        <v>66.2</v>
      </c>
      <c r="Q230" s="30">
        <f t="shared" si="33"/>
        <v>5.5</v>
      </c>
    </row>
    <row r="231" spans="1:17" ht="35.1" customHeight="1">
      <c r="A231" s="34" t="s">
        <v>24</v>
      </c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6"/>
    </row>
    <row r="232" spans="1:17" ht="35.1" customHeight="1">
      <c r="A232" s="4" t="s">
        <v>65</v>
      </c>
      <c r="B232" s="60" t="s">
        <v>72</v>
      </c>
      <c r="C232" s="60"/>
      <c r="D232" s="60"/>
      <c r="E232" s="4" t="s">
        <v>33</v>
      </c>
      <c r="F232" s="4">
        <v>2.56</v>
      </c>
      <c r="G232" s="4">
        <v>4.4800000000000004</v>
      </c>
      <c r="H232" s="4">
        <v>9.68</v>
      </c>
      <c r="I232" s="4">
        <v>89.6</v>
      </c>
      <c r="J232" s="5">
        <v>0.2</v>
      </c>
      <c r="K232" s="5">
        <v>9.5</v>
      </c>
      <c r="L232" s="5">
        <v>19.5</v>
      </c>
      <c r="M232" s="4">
        <v>1.7</v>
      </c>
      <c r="N232" s="5">
        <v>10.3</v>
      </c>
      <c r="O232" s="5">
        <v>144</v>
      </c>
      <c r="P232" s="5">
        <v>27</v>
      </c>
      <c r="Q232" s="5">
        <v>0.8</v>
      </c>
    </row>
    <row r="233" spans="1:17" ht="35.1" customHeight="1">
      <c r="A233" s="5" t="s">
        <v>87</v>
      </c>
      <c r="B233" s="62" t="s">
        <v>88</v>
      </c>
      <c r="C233" s="63"/>
      <c r="D233" s="64"/>
      <c r="E233" s="5" t="s">
        <v>108</v>
      </c>
      <c r="F233" s="30">
        <v>16.739999999999998</v>
      </c>
      <c r="G233" s="5">
        <v>11.2</v>
      </c>
      <c r="H233" s="5">
        <v>8.19</v>
      </c>
      <c r="I233" s="5">
        <v>200.56</v>
      </c>
      <c r="J233" s="5">
        <v>0.1</v>
      </c>
      <c r="K233" s="5">
        <v>1.3</v>
      </c>
      <c r="L233" s="4">
        <v>0</v>
      </c>
      <c r="M233" s="5">
        <v>4.5999999999999996</v>
      </c>
      <c r="N233" s="5">
        <v>26.1</v>
      </c>
      <c r="O233" s="5">
        <v>122</v>
      </c>
      <c r="P233" s="5">
        <v>18.7</v>
      </c>
      <c r="Q233" s="5">
        <v>2.8</v>
      </c>
    </row>
    <row r="234" spans="1:17" ht="35.1" customHeight="1">
      <c r="A234" s="5" t="s">
        <v>50</v>
      </c>
      <c r="B234" s="60" t="s">
        <v>40</v>
      </c>
      <c r="C234" s="60"/>
      <c r="D234" s="60"/>
      <c r="E234" s="5" t="s">
        <v>109</v>
      </c>
      <c r="F234" s="30">
        <v>5.52</v>
      </c>
      <c r="G234" s="5">
        <v>8.76</v>
      </c>
      <c r="H234" s="5">
        <v>57.84</v>
      </c>
      <c r="I234" s="5">
        <v>307.56</v>
      </c>
      <c r="J234" s="5">
        <v>0.12000000000000001</v>
      </c>
      <c r="K234" s="4">
        <v>0</v>
      </c>
      <c r="L234" s="4">
        <v>3.5999999999999997E-2</v>
      </c>
      <c r="M234" s="4">
        <v>0.36</v>
      </c>
      <c r="N234" s="5">
        <v>16.559999999999999</v>
      </c>
      <c r="O234" s="5">
        <v>110.39999999999999</v>
      </c>
      <c r="P234" s="5">
        <v>33.6</v>
      </c>
      <c r="Q234" s="5">
        <v>0.72</v>
      </c>
    </row>
    <row r="235" spans="1:17" ht="35.1" customHeight="1">
      <c r="A235" s="5" t="s">
        <v>60</v>
      </c>
      <c r="B235" s="60" t="s">
        <v>41</v>
      </c>
      <c r="C235" s="60"/>
      <c r="D235" s="60"/>
      <c r="E235" s="5">
        <v>200</v>
      </c>
      <c r="F235" s="30">
        <v>0</v>
      </c>
      <c r="G235" s="5">
        <v>0</v>
      </c>
      <c r="H235" s="5">
        <v>15</v>
      </c>
      <c r="I235" s="5">
        <v>60</v>
      </c>
      <c r="J235" s="5">
        <v>0</v>
      </c>
      <c r="K235" s="5">
        <v>0</v>
      </c>
      <c r="L235" s="5">
        <v>0</v>
      </c>
      <c r="M235" s="4">
        <v>0</v>
      </c>
      <c r="N235" s="5">
        <v>5</v>
      </c>
      <c r="O235" s="5">
        <v>8</v>
      </c>
      <c r="P235" s="5">
        <v>4</v>
      </c>
      <c r="Q235" s="5">
        <v>1</v>
      </c>
    </row>
    <row r="236" spans="1:17" ht="35.1" customHeight="1">
      <c r="A236" s="4" t="s">
        <v>29</v>
      </c>
      <c r="B236" s="60" t="s">
        <v>36</v>
      </c>
      <c r="C236" s="60"/>
      <c r="D236" s="60"/>
      <c r="E236" s="5">
        <v>40</v>
      </c>
      <c r="F236" s="30">
        <v>2.6</v>
      </c>
      <c r="G236" s="5">
        <v>0.5</v>
      </c>
      <c r="H236" s="5">
        <v>15.8</v>
      </c>
      <c r="I236" s="5">
        <v>78.239999999999995</v>
      </c>
      <c r="J236" s="5">
        <v>0.1</v>
      </c>
      <c r="K236" s="4">
        <v>0</v>
      </c>
      <c r="L236" s="4">
        <v>0</v>
      </c>
      <c r="M236" s="4">
        <v>1.6</v>
      </c>
      <c r="N236" s="5">
        <v>11.6</v>
      </c>
      <c r="O236" s="5">
        <v>13.4</v>
      </c>
      <c r="P236" s="5">
        <v>55.8</v>
      </c>
      <c r="Q236" s="5">
        <v>3.2</v>
      </c>
    </row>
    <row r="237" spans="1:17" ht="28.5" customHeight="1">
      <c r="A237" s="88" t="s">
        <v>25</v>
      </c>
      <c r="B237" s="89"/>
      <c r="C237" s="89"/>
      <c r="D237" s="89"/>
      <c r="E237" s="90"/>
      <c r="F237" s="6">
        <f t="shared" ref="F237:Q237" si="34">SUM(F232:F236)</f>
        <v>27.419999999999998</v>
      </c>
      <c r="G237" s="6">
        <f t="shared" si="34"/>
        <v>24.939999999999998</v>
      </c>
      <c r="H237" s="6">
        <f t="shared" si="34"/>
        <v>106.51</v>
      </c>
      <c r="I237" s="6">
        <f t="shared" si="34"/>
        <v>735.96</v>
      </c>
      <c r="J237" s="6">
        <f t="shared" si="34"/>
        <v>0.52</v>
      </c>
      <c r="K237" s="6">
        <f t="shared" si="34"/>
        <v>10.8</v>
      </c>
      <c r="L237" s="6">
        <f t="shared" si="34"/>
        <v>19.536000000000001</v>
      </c>
      <c r="M237" s="6">
        <f t="shared" si="34"/>
        <v>8.26</v>
      </c>
      <c r="N237" s="6">
        <f t="shared" si="34"/>
        <v>69.56</v>
      </c>
      <c r="O237" s="6">
        <f t="shared" si="34"/>
        <v>397.79999999999995</v>
      </c>
      <c r="P237" s="6">
        <f t="shared" si="34"/>
        <v>139.10000000000002</v>
      </c>
      <c r="Q237" s="6">
        <f t="shared" si="34"/>
        <v>8.52</v>
      </c>
    </row>
    <row r="238" spans="1:17" ht="35.1" customHeight="1">
      <c r="A238" s="70" t="s">
        <v>26</v>
      </c>
      <c r="B238" s="71"/>
      <c r="C238" s="71"/>
      <c r="D238" s="71"/>
      <c r="E238" s="72"/>
      <c r="F238" s="6">
        <f t="shared" ref="F238:Q238" si="35">F230+F237</f>
        <v>30.27</v>
      </c>
      <c r="G238" s="6">
        <f t="shared" si="35"/>
        <v>28.58</v>
      </c>
      <c r="H238" s="6">
        <f t="shared" si="35"/>
        <v>170.21</v>
      </c>
      <c r="I238" s="6">
        <f t="shared" si="35"/>
        <v>1033.1600000000001</v>
      </c>
      <c r="J238" s="6">
        <f t="shared" si="35"/>
        <v>1.7200000000000002</v>
      </c>
      <c r="K238" s="6">
        <f t="shared" si="35"/>
        <v>10.8</v>
      </c>
      <c r="L238" s="6">
        <f t="shared" si="35"/>
        <v>55.336000000000006</v>
      </c>
      <c r="M238" s="6">
        <f t="shared" si="35"/>
        <v>16.759999999999998</v>
      </c>
      <c r="N238" s="6">
        <f t="shared" si="35"/>
        <v>455.76</v>
      </c>
      <c r="O238" s="6">
        <f t="shared" si="35"/>
        <v>1072.4000000000001</v>
      </c>
      <c r="P238" s="6">
        <f t="shared" si="35"/>
        <v>205.3</v>
      </c>
      <c r="Q238" s="6">
        <f t="shared" si="35"/>
        <v>14.02</v>
      </c>
    </row>
    <row r="239" spans="1:17" ht="35.1" customHeight="1">
      <c r="A239" s="66" t="s">
        <v>53</v>
      </c>
      <c r="B239" s="66"/>
      <c r="C239" s="66"/>
      <c r="D239" s="66"/>
      <c r="E239" s="66"/>
      <c r="F239" s="6">
        <f t="shared" ref="F239:Q239" si="36">F238+F218+F198+F178+F158+F138+F118+F100+F80+F60+F40+F20</f>
        <v>404.19499999999994</v>
      </c>
      <c r="G239" s="6">
        <f t="shared" si="36"/>
        <v>371.50500000000005</v>
      </c>
      <c r="H239" s="6">
        <f t="shared" si="36"/>
        <v>1847.8750000000005</v>
      </c>
      <c r="I239" s="6">
        <f t="shared" si="36"/>
        <v>12054.875999999998</v>
      </c>
      <c r="J239" s="6">
        <f t="shared" si="36"/>
        <v>124.78449999999999</v>
      </c>
      <c r="K239" s="6">
        <f t="shared" si="36"/>
        <v>716.14</v>
      </c>
      <c r="L239" s="6">
        <f t="shared" si="36"/>
        <v>251.96199999999996</v>
      </c>
      <c r="M239" s="6">
        <f t="shared" si="36"/>
        <v>129.82999999999998</v>
      </c>
      <c r="N239" s="6">
        <f t="shared" si="36"/>
        <v>3357.9700000000003</v>
      </c>
      <c r="O239" s="6">
        <f t="shared" si="36"/>
        <v>7309.0499999999993</v>
      </c>
      <c r="P239" s="6">
        <f t="shared" si="36"/>
        <v>2152.36</v>
      </c>
      <c r="Q239" s="6">
        <f t="shared" si="36"/>
        <v>122.09</v>
      </c>
    </row>
    <row r="240" spans="1:17" ht="35.1" customHeight="1">
      <c r="A240" s="66" t="s">
        <v>45</v>
      </c>
      <c r="B240" s="66"/>
      <c r="C240" s="66"/>
      <c r="D240" s="66"/>
      <c r="E240" s="66"/>
      <c r="F240" s="26">
        <f>F239/12</f>
        <v>33.682916666666664</v>
      </c>
      <c r="G240" s="26">
        <f t="shared" ref="G240:Q240" si="37">G239/12</f>
        <v>30.958750000000006</v>
      </c>
      <c r="H240" s="26">
        <f t="shared" si="37"/>
        <v>153.98958333333337</v>
      </c>
      <c r="I240" s="26">
        <f t="shared" si="37"/>
        <v>1004.5729999999999</v>
      </c>
      <c r="J240" s="26">
        <f t="shared" si="37"/>
        <v>10.398708333333333</v>
      </c>
      <c r="K240" s="26">
        <f t="shared" si="37"/>
        <v>59.678333333333335</v>
      </c>
      <c r="L240" s="26">
        <f t="shared" si="37"/>
        <v>20.996833333333331</v>
      </c>
      <c r="M240" s="26">
        <f t="shared" si="37"/>
        <v>10.819166666666666</v>
      </c>
      <c r="N240" s="26">
        <f t="shared" si="37"/>
        <v>279.83083333333337</v>
      </c>
      <c r="O240" s="26">
        <f t="shared" si="37"/>
        <v>609.08749999999998</v>
      </c>
      <c r="P240" s="26">
        <f t="shared" si="37"/>
        <v>179.36333333333334</v>
      </c>
      <c r="Q240" s="26">
        <f t="shared" si="37"/>
        <v>10.174166666666666</v>
      </c>
    </row>
    <row r="241" spans="1:17" ht="20.100000000000001" customHeight="1">
      <c r="A241" s="27"/>
      <c r="B241" s="27"/>
      <c r="C241" s="27"/>
      <c r="D241" s="27"/>
      <c r="E241" s="27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1:17" ht="20.100000000000001" customHeight="1">
      <c r="A242" s="7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ht="20.100000000000001" customHeight="1">
      <c r="A243" s="93" t="s">
        <v>42</v>
      </c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</row>
    <row r="244" spans="1:17" ht="20.100000000000001" customHeight="1">
      <c r="A244" s="2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20.100000000000001" customHeight="1">
      <c r="A245" s="94" t="s">
        <v>43</v>
      </c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1:17" ht="20.100000000000001" customHeight="1">
      <c r="A246" s="95" t="s">
        <v>54</v>
      </c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1:17" ht="20.100000000000001" customHeight="1">
      <c r="A247" s="96" t="s">
        <v>55</v>
      </c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</row>
    <row r="248" spans="1:17" ht="20.100000000000001" customHeight="1">
      <c r="A248" s="91" t="s">
        <v>56</v>
      </c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</row>
    <row r="249" spans="1:17" ht="24" customHeight="1">
      <c r="A249" s="92" t="s">
        <v>57</v>
      </c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</row>
    <row r="250" spans="1:17" ht="20.100000000000001" customHeight="1">
      <c r="A250" s="2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20.100000000000001" customHeight="1">
      <c r="A251" s="2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20.100000000000001" customHeight="1"/>
    <row r="253" spans="1:17" ht="20.100000000000001" customHeight="1"/>
    <row r="254" spans="1:17" ht="25.5" customHeight="1"/>
    <row r="255" spans="1:17" ht="26.25" customHeight="1"/>
    <row r="256" spans="1:17" ht="27.75" customHeight="1"/>
    <row r="258" spans="1:17" ht="21.75" customHeight="1"/>
    <row r="260" spans="1:17" s="28" customFormat="1" ht="28.5" customHeight="1">
      <c r="A260" s="23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</row>
    <row r="261" spans="1:17" s="29" customFormat="1" ht="32.25" customHeight="1">
      <c r="A261" s="23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</row>
    <row r="262" spans="1:17" s="28" customFormat="1" ht="21.75" customHeight="1">
      <c r="A262" s="23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</row>
    <row r="263" spans="1:17" s="29" customFormat="1" ht="18.75" customHeight="1">
      <c r="A263" s="23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</row>
    <row r="264" spans="1:17" s="29" customFormat="1" ht="24" customHeight="1">
      <c r="A264" s="23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</row>
  </sheetData>
  <mergeCells count="319">
    <mergeCell ref="A248:Q248"/>
    <mergeCell ref="A249:Q249"/>
    <mergeCell ref="A239:E239"/>
    <mergeCell ref="A240:E240"/>
    <mergeCell ref="A243:Q243"/>
    <mergeCell ref="B233:D233"/>
    <mergeCell ref="B234:D234"/>
    <mergeCell ref="B235:D235"/>
    <mergeCell ref="B236:D236"/>
    <mergeCell ref="A237:E237"/>
    <mergeCell ref="A238:E238"/>
    <mergeCell ref="A245:Q245"/>
    <mergeCell ref="A246:Q246"/>
    <mergeCell ref="A247:Q247"/>
    <mergeCell ref="B226:D226"/>
    <mergeCell ref="B228:D228"/>
    <mergeCell ref="B229:D229"/>
    <mergeCell ref="A230:E230"/>
    <mergeCell ref="B232:D232"/>
    <mergeCell ref="A224:A225"/>
    <mergeCell ref="B224:D225"/>
    <mergeCell ref="E224:E225"/>
    <mergeCell ref="F224:H224"/>
    <mergeCell ref="B213:D213"/>
    <mergeCell ref="B214:D214"/>
    <mergeCell ref="B215:D215"/>
    <mergeCell ref="B216:D216"/>
    <mergeCell ref="A217:E217"/>
    <mergeCell ref="A218:E218"/>
    <mergeCell ref="I224:I225"/>
    <mergeCell ref="J224:M224"/>
    <mergeCell ref="A220:H220"/>
    <mergeCell ref="I220:Q220"/>
    <mergeCell ref="A221:Q221"/>
    <mergeCell ref="F222:G222"/>
    <mergeCell ref="K222:L222"/>
    <mergeCell ref="F223:G223"/>
    <mergeCell ref="K223:L223"/>
    <mergeCell ref="M223:N223"/>
    <mergeCell ref="N224:Q224"/>
    <mergeCell ref="B206:D206"/>
    <mergeCell ref="B208:D208"/>
    <mergeCell ref="B209:D209"/>
    <mergeCell ref="A210:E210"/>
    <mergeCell ref="B212:D212"/>
    <mergeCell ref="A204:A205"/>
    <mergeCell ref="B204:D205"/>
    <mergeCell ref="E204:E205"/>
    <mergeCell ref="F204:H204"/>
    <mergeCell ref="B193:D193"/>
    <mergeCell ref="B194:D194"/>
    <mergeCell ref="B195:D195"/>
    <mergeCell ref="B196:D196"/>
    <mergeCell ref="A197:E197"/>
    <mergeCell ref="A198:E198"/>
    <mergeCell ref="I204:I205"/>
    <mergeCell ref="J204:M204"/>
    <mergeCell ref="A199:H199"/>
    <mergeCell ref="I199:Q199"/>
    <mergeCell ref="A200:Q200"/>
    <mergeCell ref="F202:G202"/>
    <mergeCell ref="K202:L202"/>
    <mergeCell ref="F203:G203"/>
    <mergeCell ref="K203:L203"/>
    <mergeCell ref="M203:N203"/>
    <mergeCell ref="N204:Q204"/>
    <mergeCell ref="B186:D186"/>
    <mergeCell ref="B188:D188"/>
    <mergeCell ref="B189:D189"/>
    <mergeCell ref="A190:E190"/>
    <mergeCell ref="B192:D192"/>
    <mergeCell ref="A184:A185"/>
    <mergeCell ref="B184:D185"/>
    <mergeCell ref="E184:E185"/>
    <mergeCell ref="F184:H184"/>
    <mergeCell ref="B174:D174"/>
    <mergeCell ref="B175:D175"/>
    <mergeCell ref="B176:D176"/>
    <mergeCell ref="A177:E177"/>
    <mergeCell ref="A178:E178"/>
    <mergeCell ref="I184:I185"/>
    <mergeCell ref="J184:M184"/>
    <mergeCell ref="A179:H179"/>
    <mergeCell ref="I179:Q179"/>
    <mergeCell ref="A180:Q180"/>
    <mergeCell ref="F182:G182"/>
    <mergeCell ref="K182:L182"/>
    <mergeCell ref="F183:G183"/>
    <mergeCell ref="K183:L183"/>
    <mergeCell ref="M183:N183"/>
    <mergeCell ref="N184:Q184"/>
    <mergeCell ref="B166:D166"/>
    <mergeCell ref="B168:D168"/>
    <mergeCell ref="B169:D169"/>
    <mergeCell ref="A170:E170"/>
    <mergeCell ref="B172:D172"/>
    <mergeCell ref="A164:A165"/>
    <mergeCell ref="B164:D165"/>
    <mergeCell ref="E164:E165"/>
    <mergeCell ref="B173:D173"/>
    <mergeCell ref="B153:D153"/>
    <mergeCell ref="B154:D154"/>
    <mergeCell ref="B155:D155"/>
    <mergeCell ref="B156:D156"/>
    <mergeCell ref="A157:E157"/>
    <mergeCell ref="A158:E158"/>
    <mergeCell ref="I164:I165"/>
    <mergeCell ref="F164:H164"/>
    <mergeCell ref="J164:M164"/>
    <mergeCell ref="A159:H159"/>
    <mergeCell ref="I159:Q159"/>
    <mergeCell ref="A160:Q160"/>
    <mergeCell ref="F162:G162"/>
    <mergeCell ref="K162:L162"/>
    <mergeCell ref="F163:G163"/>
    <mergeCell ref="K163:L163"/>
    <mergeCell ref="M163:N163"/>
    <mergeCell ref="N164:Q164"/>
    <mergeCell ref="B146:D146"/>
    <mergeCell ref="B148:D148"/>
    <mergeCell ref="B149:D149"/>
    <mergeCell ref="A150:E150"/>
    <mergeCell ref="B152:D152"/>
    <mergeCell ref="A144:A145"/>
    <mergeCell ref="B144:D145"/>
    <mergeCell ref="E144:E145"/>
    <mergeCell ref="F144:H144"/>
    <mergeCell ref="J144:M144"/>
    <mergeCell ref="A139:H139"/>
    <mergeCell ref="I139:Q139"/>
    <mergeCell ref="A140:Q140"/>
    <mergeCell ref="F142:G142"/>
    <mergeCell ref="K142:L142"/>
    <mergeCell ref="F143:G143"/>
    <mergeCell ref="K143:L143"/>
    <mergeCell ref="M143:N143"/>
    <mergeCell ref="N144:Q144"/>
    <mergeCell ref="B135:D135"/>
    <mergeCell ref="B136:D136"/>
    <mergeCell ref="A137:E137"/>
    <mergeCell ref="B126:D126"/>
    <mergeCell ref="B128:D128"/>
    <mergeCell ref="B129:D129"/>
    <mergeCell ref="A130:E130"/>
    <mergeCell ref="A138:E138"/>
    <mergeCell ref="I144:I145"/>
    <mergeCell ref="B132:D132"/>
    <mergeCell ref="A124:A125"/>
    <mergeCell ref="B124:D125"/>
    <mergeCell ref="E124:E125"/>
    <mergeCell ref="I124:I125"/>
    <mergeCell ref="J124:M124"/>
    <mergeCell ref="F124:H124"/>
    <mergeCell ref="B133:D133"/>
    <mergeCell ref="B134:D134"/>
    <mergeCell ref="N124:Q124"/>
    <mergeCell ref="F123:G123"/>
    <mergeCell ref="K123:L123"/>
    <mergeCell ref="M123:N123"/>
    <mergeCell ref="B107:D107"/>
    <mergeCell ref="B109:D109"/>
    <mergeCell ref="B110:D110"/>
    <mergeCell ref="A111:E111"/>
    <mergeCell ref="B113:D113"/>
    <mergeCell ref="A105:A106"/>
    <mergeCell ref="B105:D106"/>
    <mergeCell ref="E105:E106"/>
    <mergeCell ref="F105:H105"/>
    <mergeCell ref="B114:D114"/>
    <mergeCell ref="B115:D115"/>
    <mergeCell ref="B116:D116"/>
    <mergeCell ref="A117:E117"/>
    <mergeCell ref="A118:E118"/>
    <mergeCell ref="A119:H119"/>
    <mergeCell ref="I119:Q119"/>
    <mergeCell ref="A120:Q120"/>
    <mergeCell ref="F122:G122"/>
    <mergeCell ref="K122:L122"/>
    <mergeCell ref="B95:D95"/>
    <mergeCell ref="B96:D96"/>
    <mergeCell ref="B97:D97"/>
    <mergeCell ref="B98:D98"/>
    <mergeCell ref="A99:E99"/>
    <mergeCell ref="A100:E100"/>
    <mergeCell ref="I105:I106"/>
    <mergeCell ref="J105:M105"/>
    <mergeCell ref="A101:H101"/>
    <mergeCell ref="I101:Q101"/>
    <mergeCell ref="A102:Q102"/>
    <mergeCell ref="F103:G103"/>
    <mergeCell ref="K103:L103"/>
    <mergeCell ref="F104:G104"/>
    <mergeCell ref="K104:L104"/>
    <mergeCell ref="M104:N104"/>
    <mergeCell ref="N105:Q105"/>
    <mergeCell ref="B88:D88"/>
    <mergeCell ref="B90:D90"/>
    <mergeCell ref="B91:D91"/>
    <mergeCell ref="A92:E92"/>
    <mergeCell ref="B94:D94"/>
    <mergeCell ref="A86:A87"/>
    <mergeCell ref="B86:D87"/>
    <mergeCell ref="E86:E87"/>
    <mergeCell ref="F86:H86"/>
    <mergeCell ref="B75:D75"/>
    <mergeCell ref="B76:D76"/>
    <mergeCell ref="B77:D77"/>
    <mergeCell ref="B78:D78"/>
    <mergeCell ref="A79:E79"/>
    <mergeCell ref="A80:E80"/>
    <mergeCell ref="I86:I87"/>
    <mergeCell ref="J86:M86"/>
    <mergeCell ref="A81:H81"/>
    <mergeCell ref="I81:Q81"/>
    <mergeCell ref="A82:Q82"/>
    <mergeCell ref="F84:G84"/>
    <mergeCell ref="K84:L84"/>
    <mergeCell ref="F85:G85"/>
    <mergeCell ref="K85:L85"/>
    <mergeCell ref="M85:N85"/>
    <mergeCell ref="N86:Q86"/>
    <mergeCell ref="B68:D68"/>
    <mergeCell ref="B70:D70"/>
    <mergeCell ref="B71:D71"/>
    <mergeCell ref="A72:E72"/>
    <mergeCell ref="B74:D74"/>
    <mergeCell ref="A66:A67"/>
    <mergeCell ref="B66:D67"/>
    <mergeCell ref="E66:E67"/>
    <mergeCell ref="F66:H66"/>
    <mergeCell ref="B55:D55"/>
    <mergeCell ref="B56:D56"/>
    <mergeCell ref="B57:D57"/>
    <mergeCell ref="B58:D58"/>
    <mergeCell ref="A59:E59"/>
    <mergeCell ref="A60:E60"/>
    <mergeCell ref="I66:I67"/>
    <mergeCell ref="J66:M66"/>
    <mergeCell ref="A61:H61"/>
    <mergeCell ref="I61:Q61"/>
    <mergeCell ref="A62:Q62"/>
    <mergeCell ref="F64:G64"/>
    <mergeCell ref="K64:L64"/>
    <mergeCell ref="F65:G65"/>
    <mergeCell ref="K65:L65"/>
    <mergeCell ref="M65:N65"/>
    <mergeCell ref="N66:Q66"/>
    <mergeCell ref="B48:D48"/>
    <mergeCell ref="B50:D50"/>
    <mergeCell ref="B51:D51"/>
    <mergeCell ref="A52:E52"/>
    <mergeCell ref="B54:D54"/>
    <mergeCell ref="A46:A47"/>
    <mergeCell ref="B46:D47"/>
    <mergeCell ref="E46:E47"/>
    <mergeCell ref="F46:H46"/>
    <mergeCell ref="B35:D35"/>
    <mergeCell ref="B36:D36"/>
    <mergeCell ref="B37:D37"/>
    <mergeCell ref="B38:D38"/>
    <mergeCell ref="A39:E39"/>
    <mergeCell ref="A40:E40"/>
    <mergeCell ref="I46:I47"/>
    <mergeCell ref="J46:M46"/>
    <mergeCell ref="A41:H41"/>
    <mergeCell ref="I41:Q41"/>
    <mergeCell ref="A42:Q42"/>
    <mergeCell ref="F44:G44"/>
    <mergeCell ref="K44:L44"/>
    <mergeCell ref="F45:G45"/>
    <mergeCell ref="K45:L45"/>
    <mergeCell ref="M45:N45"/>
    <mergeCell ref="N46:Q46"/>
    <mergeCell ref="B28:D28"/>
    <mergeCell ref="B30:D30"/>
    <mergeCell ref="B31:D31"/>
    <mergeCell ref="A32:E32"/>
    <mergeCell ref="B34:D34"/>
    <mergeCell ref="A26:A27"/>
    <mergeCell ref="B26:D27"/>
    <mergeCell ref="E26:E27"/>
    <mergeCell ref="F26:H26"/>
    <mergeCell ref="B15:D15"/>
    <mergeCell ref="B16:D16"/>
    <mergeCell ref="B17:D17"/>
    <mergeCell ref="B18:D18"/>
    <mergeCell ref="A19:E19"/>
    <mergeCell ref="A20:E20"/>
    <mergeCell ref="I26:I27"/>
    <mergeCell ref="J26:M26"/>
    <mergeCell ref="A21:H21"/>
    <mergeCell ref="I21:Q21"/>
    <mergeCell ref="A22:Q22"/>
    <mergeCell ref="F24:G24"/>
    <mergeCell ref="K24:L24"/>
    <mergeCell ref="F25:G25"/>
    <mergeCell ref="K25:L25"/>
    <mergeCell ref="M25:N25"/>
    <mergeCell ref="N26:Q26"/>
    <mergeCell ref="B8:D8"/>
    <mergeCell ref="B10:D10"/>
    <mergeCell ref="B11:D11"/>
    <mergeCell ref="A12:E12"/>
    <mergeCell ref="B14:D14"/>
    <mergeCell ref="A6:A7"/>
    <mergeCell ref="B6:D7"/>
    <mergeCell ref="E6:E7"/>
    <mergeCell ref="F6:H6"/>
    <mergeCell ref="I6:I7"/>
    <mergeCell ref="J6:M6"/>
    <mergeCell ref="A1:H1"/>
    <mergeCell ref="I1:Q1"/>
    <mergeCell ref="A2:Q2"/>
    <mergeCell ref="F4:G4"/>
    <mergeCell ref="K4:L4"/>
    <mergeCell ref="F5:G5"/>
    <mergeCell ref="K5:L5"/>
    <mergeCell ref="M5:N5"/>
    <mergeCell ref="N6:Q6"/>
  </mergeCells>
  <pageMargins left="0.43" right="0.37" top="0.57999999999999996" bottom="0.18" header="0.31496062992125984" footer="0.17"/>
  <pageSetup paperSize="9" scale="87" orientation="landscape" r:id="rId1"/>
  <rowBreaks count="12" manualBreakCount="12">
    <brk id="20" max="16383" man="1"/>
    <brk id="40" max="16383" man="1"/>
    <brk id="60" max="16383" man="1"/>
    <brk id="80" max="16383" man="1"/>
    <brk id="100" max="16383" man="1"/>
    <brk id="118" max="16383" man="1"/>
    <brk id="138" max="16383" man="1"/>
    <brk id="158" max="16383" man="1"/>
    <brk id="178" max="16383" man="1"/>
    <brk id="198" max="16383" man="1"/>
    <brk id="218" max="16383" man="1"/>
    <brk id="2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SERVER(STK)</dc:creator>
  <cp:lastModifiedBy>SERVER(STK)</cp:lastModifiedBy>
  <cp:lastPrinted>2022-04-14T10:07:22Z</cp:lastPrinted>
  <dcterms:created xsi:type="dcterms:W3CDTF">2022-03-15T07:50:18Z</dcterms:created>
  <dcterms:modified xsi:type="dcterms:W3CDTF">2022-04-15T08:50:26Z</dcterms:modified>
</cp:coreProperties>
</file>