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5" yWindow="120" windowWidth="11010" windowHeight="9840" tabRatio="599"/>
  </bookViews>
  <sheets>
    <sheet name="7-11 лет" sheetId="6" r:id="rId1"/>
  </sheets>
  <calcPr calcId="124519" refMode="R1C1"/>
</workbook>
</file>

<file path=xl/calcChain.xml><?xml version="1.0" encoding="utf-8"?>
<calcChain xmlns="http://schemas.openxmlformats.org/spreadsheetml/2006/main">
  <c r="Q15" i="6"/>
  <c r="P15"/>
  <c r="P19"/>
  <c r="P20"/>
  <c r="O15"/>
  <c r="N15"/>
  <c r="M15"/>
  <c r="J15"/>
  <c r="I15"/>
  <c r="H15"/>
  <c r="H19"/>
  <c r="H20"/>
  <c r="G15"/>
  <c r="F15"/>
  <c r="Q134"/>
  <c r="P134"/>
  <c r="O134"/>
  <c r="N134"/>
  <c r="M134"/>
  <c r="J134"/>
  <c r="I134"/>
  <c r="H134"/>
  <c r="H138"/>
  <c r="G134"/>
  <c r="F134"/>
  <c r="O19"/>
  <c r="O20"/>
  <c r="I19"/>
  <c r="Q238"/>
  <c r="P238"/>
  <c r="O238"/>
  <c r="O239"/>
  <c r="N238"/>
  <c r="M238"/>
  <c r="L238"/>
  <c r="K238"/>
  <c r="J238"/>
  <c r="I238"/>
  <c r="H238"/>
  <c r="H239"/>
  <c r="G238"/>
  <c r="F238"/>
  <c r="F239"/>
  <c r="Q231"/>
  <c r="Q239"/>
  <c r="P231"/>
  <c r="O231"/>
  <c r="N231"/>
  <c r="N239"/>
  <c r="M231"/>
  <c r="L231"/>
  <c r="L239"/>
  <c r="K231"/>
  <c r="K239"/>
  <c r="J231"/>
  <c r="J239"/>
  <c r="I231"/>
  <c r="H231"/>
  <c r="G231"/>
  <c r="G239"/>
  <c r="F231"/>
  <c r="A231"/>
  <c r="A228"/>
  <c r="Q218"/>
  <c r="P218"/>
  <c r="O218"/>
  <c r="N218"/>
  <c r="M218"/>
  <c r="L218"/>
  <c r="K218"/>
  <c r="J218"/>
  <c r="J219"/>
  <c r="I218"/>
  <c r="H218"/>
  <c r="G218"/>
  <c r="F218"/>
  <c r="Q211"/>
  <c r="Q219"/>
  <c r="P211"/>
  <c r="O211"/>
  <c r="N211"/>
  <c r="M211"/>
  <c r="L211"/>
  <c r="K211"/>
  <c r="J211"/>
  <c r="I211"/>
  <c r="H211"/>
  <c r="G211"/>
  <c r="G219"/>
  <c r="F211"/>
  <c r="A211"/>
  <c r="A208"/>
  <c r="Q198"/>
  <c r="Q199"/>
  <c r="P198"/>
  <c r="O198"/>
  <c r="O199"/>
  <c r="N198"/>
  <c r="N199"/>
  <c r="M198"/>
  <c r="M199"/>
  <c r="L198"/>
  <c r="K198"/>
  <c r="K199"/>
  <c r="J198"/>
  <c r="I198"/>
  <c r="H198"/>
  <c r="H199"/>
  <c r="G198"/>
  <c r="F198"/>
  <c r="F199"/>
  <c r="Q191"/>
  <c r="P191"/>
  <c r="O191"/>
  <c r="N191"/>
  <c r="M191"/>
  <c r="L191"/>
  <c r="K191"/>
  <c r="J191"/>
  <c r="I191"/>
  <c r="I199"/>
  <c r="H191"/>
  <c r="G191"/>
  <c r="F191"/>
  <c r="A191"/>
  <c r="A188"/>
  <c r="Q178"/>
  <c r="Q179"/>
  <c r="P178"/>
  <c r="O178"/>
  <c r="O179"/>
  <c r="N178"/>
  <c r="M178"/>
  <c r="M179"/>
  <c r="L178"/>
  <c r="K178"/>
  <c r="J178"/>
  <c r="I178"/>
  <c r="H178"/>
  <c r="G178"/>
  <c r="G179"/>
  <c r="F178"/>
  <c r="Q171"/>
  <c r="P171"/>
  <c r="O171"/>
  <c r="N171"/>
  <c r="M171"/>
  <c r="L171"/>
  <c r="K171"/>
  <c r="J171"/>
  <c r="I171"/>
  <c r="H171"/>
  <c r="G171"/>
  <c r="F171"/>
  <c r="A171"/>
  <c r="A168"/>
  <c r="I158"/>
  <c r="H158"/>
  <c r="H159"/>
  <c r="G158"/>
  <c r="G159"/>
  <c r="F158"/>
  <c r="Q158"/>
  <c r="Q159"/>
  <c r="P158"/>
  <c r="O158"/>
  <c r="O159"/>
  <c r="N158"/>
  <c r="M158"/>
  <c r="M159"/>
  <c r="L158"/>
  <c r="K158"/>
  <c r="K159"/>
  <c r="J158"/>
  <c r="Q151"/>
  <c r="P151"/>
  <c r="P159"/>
  <c r="O151"/>
  <c r="N151"/>
  <c r="N159"/>
  <c r="M151"/>
  <c r="L151"/>
  <c r="L159"/>
  <c r="K151"/>
  <c r="J151"/>
  <c r="J159"/>
  <c r="I151"/>
  <c r="I159"/>
  <c r="H151"/>
  <c r="G151"/>
  <c r="F151"/>
  <c r="A151"/>
  <c r="A148"/>
  <c r="L138"/>
  <c r="K138"/>
  <c r="Q138"/>
  <c r="Q139"/>
  <c r="P138"/>
  <c r="O138"/>
  <c r="O139"/>
  <c r="N138"/>
  <c r="M138"/>
  <c r="M139"/>
  <c r="J138"/>
  <c r="I138"/>
  <c r="G138"/>
  <c r="F138"/>
  <c r="F139"/>
  <c r="Q131"/>
  <c r="P131"/>
  <c r="O131"/>
  <c r="N131"/>
  <c r="N139"/>
  <c r="M131"/>
  <c r="L131"/>
  <c r="K131"/>
  <c r="J131"/>
  <c r="I131"/>
  <c r="H131"/>
  <c r="G131"/>
  <c r="F131"/>
  <c r="A131"/>
  <c r="A128"/>
  <c r="Q118"/>
  <c r="P118"/>
  <c r="O118"/>
  <c r="O119"/>
  <c r="N118"/>
  <c r="M118"/>
  <c r="L118"/>
  <c r="L119"/>
  <c r="K118"/>
  <c r="K119"/>
  <c r="J118"/>
  <c r="I118"/>
  <c r="H118"/>
  <c r="G118"/>
  <c r="G119"/>
  <c r="F118"/>
  <c r="F119"/>
  <c r="Q112"/>
  <c r="Q119"/>
  <c r="P112"/>
  <c r="P119"/>
  <c r="O112"/>
  <c r="N112"/>
  <c r="N119"/>
  <c r="M112"/>
  <c r="M119"/>
  <c r="L112"/>
  <c r="K112"/>
  <c r="J112"/>
  <c r="J119"/>
  <c r="I112"/>
  <c r="I119"/>
  <c r="H112"/>
  <c r="H119"/>
  <c r="G112"/>
  <c r="F112"/>
  <c r="Q99"/>
  <c r="P99"/>
  <c r="P100"/>
  <c r="O99"/>
  <c r="O100"/>
  <c r="N99"/>
  <c r="N100"/>
  <c r="M99"/>
  <c r="M100"/>
  <c r="L99"/>
  <c r="L100"/>
  <c r="K99"/>
  <c r="K100"/>
  <c r="J99"/>
  <c r="I99"/>
  <c r="I100"/>
  <c r="H99"/>
  <c r="H100"/>
  <c r="G99"/>
  <c r="F99"/>
  <c r="F100"/>
  <c r="Q92"/>
  <c r="P92"/>
  <c r="O92"/>
  <c r="N92"/>
  <c r="M92"/>
  <c r="L92"/>
  <c r="K92"/>
  <c r="J92"/>
  <c r="I92"/>
  <c r="H92"/>
  <c r="G92"/>
  <c r="F92"/>
  <c r="A92"/>
  <c r="A89"/>
  <c r="Q79"/>
  <c r="P79"/>
  <c r="P80"/>
  <c r="O79"/>
  <c r="O80"/>
  <c r="N79"/>
  <c r="N80"/>
  <c r="M79"/>
  <c r="M80"/>
  <c r="L79"/>
  <c r="L80"/>
  <c r="K79"/>
  <c r="K80"/>
  <c r="J79"/>
  <c r="J80"/>
  <c r="I79"/>
  <c r="H79"/>
  <c r="H80"/>
  <c r="G79"/>
  <c r="G80"/>
  <c r="F79"/>
  <c r="F80"/>
  <c r="Q72"/>
  <c r="P72"/>
  <c r="O72"/>
  <c r="N72"/>
  <c r="M72"/>
  <c r="L72"/>
  <c r="K72"/>
  <c r="J72"/>
  <c r="I72"/>
  <c r="I80"/>
  <c r="H72"/>
  <c r="G72"/>
  <c r="F72"/>
  <c r="A72"/>
  <c r="A69"/>
  <c r="Q59"/>
  <c r="Q60"/>
  <c r="P59"/>
  <c r="O59"/>
  <c r="N59"/>
  <c r="M59"/>
  <c r="L59"/>
  <c r="K59"/>
  <c r="J59"/>
  <c r="I59"/>
  <c r="I60"/>
  <c r="H59"/>
  <c r="G59"/>
  <c r="F59"/>
  <c r="F60"/>
  <c r="Q52"/>
  <c r="P52"/>
  <c r="O52"/>
  <c r="N52"/>
  <c r="M52"/>
  <c r="L52"/>
  <c r="L60"/>
  <c r="K52"/>
  <c r="J52"/>
  <c r="I52"/>
  <c r="H52"/>
  <c r="G52"/>
  <c r="F52"/>
  <c r="Q39"/>
  <c r="P39"/>
  <c r="O39"/>
  <c r="N39"/>
  <c r="M39"/>
  <c r="L39"/>
  <c r="K39"/>
  <c r="J39"/>
  <c r="I39"/>
  <c r="H39"/>
  <c r="G39"/>
  <c r="F39"/>
  <c r="Q32"/>
  <c r="Q40"/>
  <c r="P32"/>
  <c r="O32"/>
  <c r="N32"/>
  <c r="N40"/>
  <c r="M32"/>
  <c r="M40"/>
  <c r="L32"/>
  <c r="L40"/>
  <c r="K32"/>
  <c r="K40"/>
  <c r="J32"/>
  <c r="J40"/>
  <c r="I32"/>
  <c r="I40"/>
  <c r="H32"/>
  <c r="H40"/>
  <c r="G32"/>
  <c r="G40"/>
  <c r="F32"/>
  <c r="F40"/>
  <c r="A32"/>
  <c r="A52"/>
  <c r="A29"/>
  <c r="A49"/>
  <c r="L19"/>
  <c r="L20"/>
  <c r="K19"/>
  <c r="Q19"/>
  <c r="Q20"/>
  <c r="N19"/>
  <c r="N20"/>
  <c r="M19"/>
  <c r="J19"/>
  <c r="G19"/>
  <c r="G20"/>
  <c r="F19"/>
  <c r="F20"/>
  <c r="Q12"/>
  <c r="P12"/>
  <c r="O12"/>
  <c r="N12"/>
  <c r="M12"/>
  <c r="L12"/>
  <c r="K12"/>
  <c r="J12"/>
  <c r="I12"/>
  <c r="H12"/>
  <c r="G12"/>
  <c r="F12"/>
  <c r="Q80"/>
  <c r="P60"/>
  <c r="G60"/>
  <c r="P40"/>
  <c r="G100"/>
  <c r="L199"/>
  <c r="P199"/>
  <c r="O40"/>
  <c r="J100"/>
  <c r="G199"/>
  <c r="I219"/>
  <c r="Q100"/>
  <c r="J199"/>
  <c r="F179"/>
  <c r="J179"/>
  <c r="N179"/>
  <c r="H179"/>
  <c r="L179"/>
  <c r="P179"/>
  <c r="G139"/>
  <c r="K139"/>
  <c r="J139"/>
  <c r="P139"/>
  <c r="M20"/>
  <c r="K20"/>
  <c r="H219"/>
  <c r="L219"/>
  <c r="P219"/>
  <c r="K219"/>
  <c r="O219"/>
  <c r="F219"/>
  <c r="N219"/>
  <c r="M219"/>
  <c r="M60"/>
  <c r="K60"/>
  <c r="O60"/>
  <c r="H60"/>
  <c r="J20"/>
  <c r="N60"/>
  <c r="J60"/>
  <c r="K179"/>
  <c r="I20"/>
  <c r="H139"/>
  <c r="L139"/>
  <c r="I139"/>
  <c r="P239"/>
  <c r="I239"/>
  <c r="M239"/>
  <c r="I179"/>
  <c r="F159"/>
  <c r="H240"/>
  <c r="H241"/>
  <c r="K240"/>
  <c r="K241"/>
  <c r="M240"/>
  <c r="M241"/>
  <c r="G240"/>
  <c r="G241"/>
  <c r="F240"/>
  <c r="F241"/>
  <c r="I240"/>
  <c r="I241"/>
  <c r="P240"/>
  <c r="P241"/>
  <c r="J240"/>
  <c r="J241"/>
  <c r="Q240"/>
  <c r="Q241"/>
  <c r="N240"/>
  <c r="N241"/>
  <c r="L240"/>
  <c r="L241"/>
  <c r="O240"/>
  <c r="O241"/>
</calcChain>
</file>

<file path=xl/sharedStrings.xml><?xml version="1.0" encoding="utf-8"?>
<sst xmlns="http://schemas.openxmlformats.org/spreadsheetml/2006/main" count="565" uniqueCount="111">
  <si>
    <t>ООО "СТК"</t>
  </si>
  <si>
    <t>День:</t>
  </si>
  <si>
    <t>Понедельник</t>
  </si>
  <si>
    <t>Сезон:</t>
  </si>
  <si>
    <t>Неделя:</t>
  </si>
  <si>
    <t>Возраст:</t>
  </si>
  <si>
    <t>№ рец.</t>
  </si>
  <si>
    <t>Прием пищи, наименование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</si>
  <si>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</si>
  <si>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</si>
  <si>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</si>
  <si>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</si>
  <si>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</si>
  <si>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</si>
  <si>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</si>
  <si>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</si>
  <si>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</si>
  <si>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</si>
  <si>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</si>
  <si>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</si>
  <si>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</si>
  <si>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</si>
  <si>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</si>
  <si>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</si>
  <si>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Обед</t>
  </si>
  <si>
    <t>Итого за Обед</t>
  </si>
  <si>
    <t>Итого за день</t>
  </si>
  <si>
    <t>Вторник</t>
  </si>
  <si>
    <t>Среда</t>
  </si>
  <si>
    <t>к/к</t>
  </si>
  <si>
    <t>Четверг</t>
  </si>
  <si>
    <t>Пятница</t>
  </si>
  <si>
    <t>150/5</t>
  </si>
  <si>
    <t xml:space="preserve">Кофейный напиток </t>
  </si>
  <si>
    <t>200/5</t>
  </si>
  <si>
    <t xml:space="preserve">Плов из птицы (филе) </t>
  </si>
  <si>
    <t>Компот из сухофруктов с витамином "С"</t>
  </si>
  <si>
    <t xml:space="preserve">Хлеб ржано-пшеничный </t>
  </si>
  <si>
    <t xml:space="preserve">Какао с молоком </t>
  </si>
  <si>
    <t xml:space="preserve">Картофельное пюре </t>
  </si>
  <si>
    <t xml:space="preserve">Рассольник Ленинградский со сметаной </t>
  </si>
  <si>
    <t xml:space="preserve">Рис отварной </t>
  </si>
  <si>
    <t xml:space="preserve">Чай с сахаром 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</si>
  <si>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</si>
  <si>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</si>
  <si>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Птица, тушеная в сметанном соусе</t>
  </si>
  <si>
    <t>Итого среднее за день</t>
  </si>
  <si>
    <t>Приложение №8 к СанПиН 2.3/2.4.3590-20</t>
  </si>
  <si>
    <t>7-11</t>
  </si>
  <si>
    <t>2*</t>
  </si>
  <si>
    <t>431*</t>
  </si>
  <si>
    <t>98*</t>
  </si>
  <si>
    <t>323*</t>
  </si>
  <si>
    <t>100*</t>
  </si>
  <si>
    <t>325*</t>
  </si>
  <si>
    <t>331*</t>
  </si>
  <si>
    <t>Итого за 12 дней</t>
  </si>
  <si>
    <t>** - Семидневное меню для основных вариантов стандартных диет с использованием блюд  оптимизированного состава, применяемых в лечебном питании. Москва-2010 г., Тутельян В.А., Гаппаров М.М.Г. И др.</t>
  </si>
  <si>
    <t>*** - Лечебное питание (в таблицах и схемах). Э. Н. Преображенская. Издательство „ПрофиКС” Санкт-Петербург 2013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</si>
  <si>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</si>
  <si>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</si>
  <si>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432*</t>
  </si>
  <si>
    <t>402*</t>
  </si>
  <si>
    <t>430*</t>
  </si>
  <si>
    <t>335*</t>
  </si>
  <si>
    <t>433*</t>
  </si>
  <si>
    <t>312*</t>
  </si>
  <si>
    <t>91*</t>
  </si>
  <si>
    <t>95*</t>
  </si>
  <si>
    <t>99*</t>
  </si>
  <si>
    <t>Суббота</t>
  </si>
  <si>
    <t>Котлеты рыбные любительские с соусом томатным</t>
  </si>
  <si>
    <t>Суп картофельный с рисом</t>
  </si>
  <si>
    <t>Макаронные изделия отварные</t>
  </si>
  <si>
    <t>Кондитерские изделия</t>
  </si>
  <si>
    <t xml:space="preserve">Борщ с капусты, картофелем и со сметаной </t>
  </si>
  <si>
    <t>Каша гречневая рассыпчатая</t>
  </si>
  <si>
    <t xml:space="preserve">Суп картофельный с горохом и гренками  </t>
  </si>
  <si>
    <t>314/366*</t>
  </si>
  <si>
    <t>Биточки рубленые из птицы с соусом молочным</t>
  </si>
  <si>
    <t>Чай с повидлом</t>
  </si>
  <si>
    <t>Бутерброд с джемом</t>
  </si>
  <si>
    <t>241/364*</t>
  </si>
  <si>
    <t>3*</t>
  </si>
  <si>
    <t>Бутерброд с сыром</t>
  </si>
  <si>
    <t>Суп картофельный с вермишелью</t>
  </si>
  <si>
    <t>283/364*</t>
  </si>
  <si>
    <t>Тефтели мясные с соусом молочным</t>
  </si>
  <si>
    <t>211*</t>
  </si>
  <si>
    <t xml:space="preserve">Суп картофельный с фасолью со сметаной </t>
  </si>
  <si>
    <t>257*</t>
  </si>
  <si>
    <t>Печень по-строгановски</t>
  </si>
  <si>
    <t>275/364*</t>
  </si>
  <si>
    <t xml:space="preserve">Котлеты мясо-картофельные по-хлыновски с соусом томатным </t>
  </si>
  <si>
    <t>200/20</t>
  </si>
  <si>
    <t>273*</t>
  </si>
  <si>
    <t>Котлеты мясные с соусом томатным</t>
  </si>
  <si>
    <t>Примерное двухнедельное цикличное сбалансированное меню бюджетного горячего питания
для организации питания  обучающихся 7-11 лет  в муниципальных образовательных учреждениях, 
стоимостью 125 руб.</t>
  </si>
  <si>
    <t>2-й Завтрак</t>
  </si>
  <si>
    <t>Итого за 2-й Завтрак</t>
  </si>
  <si>
    <t>Компот из смеси сухофруктов с витамином С</t>
  </si>
  <si>
    <t>Чай с сахаром и лимоном</t>
  </si>
  <si>
    <t>2-й автрак</t>
  </si>
  <si>
    <t>Биточки (особые) с соусом томатным</t>
  </si>
  <si>
    <t>411*</t>
  </si>
  <si>
    <t xml:space="preserve">Кисель плодово-ягодный с витамином  "С" </t>
  </si>
  <si>
    <t>394*</t>
  </si>
  <si>
    <t xml:space="preserve">Компот из свежих фруктов с витамином "С" </t>
  </si>
  <si>
    <t>80/25</t>
  </si>
  <si>
    <t>50/50</t>
  </si>
  <si>
    <t xml:space="preserve">Борщ из капусты с картофелем и со сметаной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</si>
</sst>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8"/>
      <name val="Arial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right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6"/>
  <sheetViews>
    <sheetView tabSelected="1" topLeftCell="A217" workbookViewId="0">
      <selection activeCell="H223" sqref="H223"/>
    </sheetView>
  </sheetViews>
  <sheetFormatPr defaultColWidth="10.5" defaultRowHeight="11.45" customHeight="1"/>
  <cols>
    <col min="1" max="1" width="10" style="19" customWidth="1"/>
    <col min="2" max="2" width="2" style="18" customWidth="1"/>
    <col min="3" max="3" width="8.5" style="18" customWidth="1"/>
    <col min="4" max="4" width="48.5" style="18" customWidth="1"/>
    <col min="5" max="5" width="15.1640625" style="18" customWidth="1"/>
    <col min="6" max="6" width="11.1640625" style="18" customWidth="1"/>
    <col min="7" max="7" width="9.33203125" style="18" customWidth="1"/>
    <col min="8" max="8" width="10.1640625" style="18" customWidth="1"/>
    <col min="9" max="9" width="10.5" style="18" customWidth="1"/>
    <col min="10" max="10" width="9.1640625" style="18" customWidth="1"/>
    <col min="11" max="11" width="8.6640625" style="18" customWidth="1"/>
    <col min="12" max="12" width="9" style="18" customWidth="1"/>
    <col min="13" max="14" width="10.33203125" style="18" customWidth="1"/>
    <col min="15" max="15" width="10.6640625" style="18" customWidth="1"/>
    <col min="16" max="16" width="9.33203125" style="18" customWidth="1"/>
    <col min="17" max="17" width="9.1640625" style="18" customWidth="1"/>
    <col min="18" max="16384" width="10.5" style="1"/>
  </cols>
  <sheetData>
    <row r="1" spans="1:17" ht="15.75" customHeight="1">
      <c r="A1" s="67" t="s">
        <v>0</v>
      </c>
      <c r="B1" s="67"/>
      <c r="C1" s="67"/>
      <c r="D1" s="67"/>
      <c r="E1" s="67"/>
      <c r="F1" s="67"/>
      <c r="G1" s="67"/>
      <c r="H1" s="67"/>
      <c r="I1" s="68" t="s">
        <v>47</v>
      </c>
      <c r="J1" s="68"/>
      <c r="K1" s="68"/>
      <c r="L1" s="68"/>
      <c r="M1" s="68"/>
      <c r="N1" s="68"/>
      <c r="O1" s="68"/>
      <c r="P1" s="68"/>
      <c r="Q1" s="68"/>
    </row>
    <row r="2" spans="1:17" ht="95.25" customHeight="1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1.1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1.1" customHeight="1">
      <c r="A4" s="9"/>
      <c r="B4" s="10"/>
      <c r="C4" s="8"/>
      <c r="D4" s="8"/>
      <c r="E4" s="8"/>
      <c r="F4" s="75" t="s">
        <v>1</v>
      </c>
      <c r="G4" s="75"/>
      <c r="H4" s="8" t="s">
        <v>2</v>
      </c>
      <c r="I4" s="8"/>
      <c r="J4" s="8"/>
      <c r="K4" s="76" t="s">
        <v>3</v>
      </c>
      <c r="L4" s="76"/>
      <c r="M4" s="8"/>
      <c r="N4" s="8"/>
      <c r="O4" s="8"/>
      <c r="P4" s="8"/>
      <c r="Q4" s="8"/>
    </row>
    <row r="5" spans="1:17" ht="12.95" customHeight="1">
      <c r="A5" s="7"/>
      <c r="B5" s="8"/>
      <c r="C5" s="8"/>
      <c r="D5" s="8"/>
      <c r="E5" s="8"/>
      <c r="F5" s="75" t="s">
        <v>4</v>
      </c>
      <c r="G5" s="75"/>
      <c r="H5" s="11">
        <v>1</v>
      </c>
      <c r="I5" s="8"/>
      <c r="J5" s="8"/>
      <c r="K5" s="76" t="s">
        <v>5</v>
      </c>
      <c r="L5" s="76"/>
      <c r="M5" s="12" t="s">
        <v>48</v>
      </c>
      <c r="N5" s="8"/>
      <c r="O5" s="8"/>
      <c r="P5" s="8"/>
      <c r="Q5" s="8"/>
    </row>
    <row r="6" spans="1:17" ht="25.5" customHeight="1">
      <c r="A6" s="64" t="s">
        <v>6</v>
      </c>
      <c r="B6" s="65" t="s">
        <v>7</v>
      </c>
      <c r="C6" s="65"/>
      <c r="D6" s="65"/>
      <c r="E6" s="65" t="s">
        <v>8</v>
      </c>
      <c r="F6" s="64" t="s">
        <v>9</v>
      </c>
      <c r="G6" s="64"/>
      <c r="H6" s="64"/>
      <c r="I6" s="63" t="s">
        <v>10</v>
      </c>
      <c r="J6" s="64" t="s">
        <v>11</v>
      </c>
      <c r="K6" s="64"/>
      <c r="L6" s="64"/>
      <c r="M6" s="64"/>
      <c r="N6" s="64" t="s">
        <v>12</v>
      </c>
      <c r="O6" s="64"/>
      <c r="P6" s="64"/>
      <c r="Q6" s="64"/>
    </row>
    <row r="7" spans="1:17" ht="30.75" customHeight="1">
      <c r="A7" s="64"/>
      <c r="B7" s="65"/>
      <c r="C7" s="65"/>
      <c r="D7" s="65"/>
      <c r="E7" s="65"/>
      <c r="F7" s="26" t="s">
        <v>13</v>
      </c>
      <c r="G7" s="26" t="s">
        <v>14</v>
      </c>
      <c r="H7" s="26" t="s">
        <v>15</v>
      </c>
      <c r="I7" s="63"/>
      <c r="J7" s="26" t="s">
        <v>16</v>
      </c>
      <c r="K7" s="26" t="s">
        <v>17</v>
      </c>
      <c r="L7" s="26" t="s">
        <v>18</v>
      </c>
      <c r="M7" s="26" t="s">
        <v>19</v>
      </c>
      <c r="N7" s="26" t="s">
        <v>20</v>
      </c>
      <c r="O7" s="26" t="s">
        <v>21</v>
      </c>
      <c r="P7" s="26" t="s">
        <v>22</v>
      </c>
      <c r="Q7" s="26" t="s">
        <v>23</v>
      </c>
    </row>
    <row r="8" spans="1:17" ht="20.100000000000001" customHeight="1">
      <c r="A8" s="27">
        <v>1</v>
      </c>
      <c r="B8" s="62">
        <v>2</v>
      </c>
      <c r="C8" s="63"/>
      <c r="D8" s="63"/>
      <c r="E8" s="28">
        <v>3</v>
      </c>
      <c r="F8" s="28">
        <v>5</v>
      </c>
      <c r="G8" s="28">
        <v>6</v>
      </c>
      <c r="H8" s="28">
        <v>7</v>
      </c>
      <c r="I8" s="28">
        <v>8</v>
      </c>
      <c r="J8" s="28">
        <v>9</v>
      </c>
      <c r="K8" s="28">
        <v>10</v>
      </c>
      <c r="L8" s="28">
        <v>11</v>
      </c>
      <c r="M8" s="28">
        <v>12</v>
      </c>
      <c r="N8" s="28">
        <v>13</v>
      </c>
      <c r="O8" s="28">
        <v>14</v>
      </c>
      <c r="P8" s="28">
        <v>15</v>
      </c>
      <c r="Q8" s="28">
        <v>16</v>
      </c>
    </row>
    <row r="9" spans="1:17" ht="35.1" customHeight="1">
      <c r="A9" s="29" t="s">
        <v>98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35.1" customHeight="1">
      <c r="A10" s="5">
        <v>430</v>
      </c>
      <c r="B10" s="52" t="s">
        <v>42</v>
      </c>
      <c r="C10" s="52"/>
      <c r="D10" s="52"/>
      <c r="E10" s="5">
        <v>200</v>
      </c>
      <c r="F10" s="27">
        <v>0</v>
      </c>
      <c r="G10" s="5">
        <v>0</v>
      </c>
      <c r="H10" s="5">
        <v>15</v>
      </c>
      <c r="I10" s="5">
        <v>60</v>
      </c>
      <c r="J10" s="5">
        <v>0</v>
      </c>
      <c r="K10" s="5">
        <v>0</v>
      </c>
      <c r="L10" s="5">
        <v>0</v>
      </c>
      <c r="M10" s="4">
        <v>0</v>
      </c>
      <c r="N10" s="5">
        <v>5</v>
      </c>
      <c r="O10" s="5">
        <v>8</v>
      </c>
      <c r="P10" s="5">
        <v>4</v>
      </c>
      <c r="Q10" s="5">
        <v>1</v>
      </c>
    </row>
    <row r="11" spans="1:17" ht="35.1" customHeight="1">
      <c r="A11" s="5" t="s">
        <v>29</v>
      </c>
      <c r="B11" s="52" t="s">
        <v>74</v>
      </c>
      <c r="C11" s="52"/>
      <c r="D11" s="52"/>
      <c r="E11" s="5">
        <v>30</v>
      </c>
      <c r="F11" s="27">
        <v>1.1299999999999999</v>
      </c>
      <c r="G11" s="5">
        <v>1.47</v>
      </c>
      <c r="H11" s="5">
        <v>11.16</v>
      </c>
      <c r="I11" s="5">
        <v>62.5</v>
      </c>
      <c r="J11" s="5">
        <v>0</v>
      </c>
      <c r="K11" s="5">
        <v>45</v>
      </c>
      <c r="L11" s="5">
        <v>0</v>
      </c>
      <c r="M11" s="4">
        <v>0.2</v>
      </c>
      <c r="N11" s="5">
        <v>0.53</v>
      </c>
      <c r="O11" s="5">
        <v>4.3</v>
      </c>
      <c r="P11" s="5">
        <v>13.5</v>
      </c>
      <c r="Q11" s="5">
        <v>0.2</v>
      </c>
    </row>
    <row r="12" spans="1:17" ht="35.1" customHeight="1">
      <c r="A12" s="66" t="s">
        <v>99</v>
      </c>
      <c r="B12" s="66"/>
      <c r="C12" s="66"/>
      <c r="D12" s="66"/>
      <c r="E12" s="66"/>
      <c r="F12" s="27">
        <f t="shared" ref="F12:Q12" si="0">SUM(F10:F11)</f>
        <v>1.1299999999999999</v>
      </c>
      <c r="G12" s="27">
        <f t="shared" si="0"/>
        <v>1.47</v>
      </c>
      <c r="H12" s="27">
        <f t="shared" si="0"/>
        <v>26.16</v>
      </c>
      <c r="I12" s="27">
        <f t="shared" si="0"/>
        <v>122.5</v>
      </c>
      <c r="J12" s="27">
        <f t="shared" si="0"/>
        <v>0</v>
      </c>
      <c r="K12" s="27">
        <f t="shared" si="0"/>
        <v>45</v>
      </c>
      <c r="L12" s="27">
        <f t="shared" si="0"/>
        <v>0</v>
      </c>
      <c r="M12" s="27">
        <f t="shared" si="0"/>
        <v>0.2</v>
      </c>
      <c r="N12" s="27">
        <f t="shared" si="0"/>
        <v>5.53</v>
      </c>
      <c r="O12" s="27">
        <f t="shared" si="0"/>
        <v>12.3</v>
      </c>
      <c r="P12" s="27">
        <f t="shared" si="0"/>
        <v>17.5</v>
      </c>
      <c r="Q12" s="27">
        <f t="shared" si="0"/>
        <v>1.2</v>
      </c>
    </row>
    <row r="13" spans="1:17" ht="35.1" customHeight="1">
      <c r="A13" s="32" t="s">
        <v>24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1:17" ht="35.1" customHeight="1">
      <c r="A14" s="4" t="s">
        <v>53</v>
      </c>
      <c r="B14" s="49" t="s">
        <v>85</v>
      </c>
      <c r="C14" s="50"/>
      <c r="D14" s="51"/>
      <c r="E14" s="4">
        <v>200</v>
      </c>
      <c r="F14" s="4">
        <v>2.9</v>
      </c>
      <c r="G14" s="4">
        <v>2.1</v>
      </c>
      <c r="H14" s="4">
        <v>18</v>
      </c>
      <c r="I14" s="4">
        <v>107.27</v>
      </c>
      <c r="J14" s="6">
        <v>0.03</v>
      </c>
      <c r="K14" s="6">
        <v>5.4</v>
      </c>
      <c r="L14" s="38">
        <v>0</v>
      </c>
      <c r="M14" s="6">
        <v>2.6</v>
      </c>
      <c r="N14" s="6">
        <v>10.99</v>
      </c>
      <c r="O14" s="6">
        <v>23.03</v>
      </c>
      <c r="P14" s="6">
        <v>7.4</v>
      </c>
      <c r="Q14" s="6">
        <v>0.3</v>
      </c>
    </row>
    <row r="15" spans="1:17" ht="35.1" customHeight="1">
      <c r="A15" s="5" t="s">
        <v>95</v>
      </c>
      <c r="B15" s="49" t="s">
        <v>103</v>
      </c>
      <c r="C15" s="50"/>
      <c r="D15" s="51"/>
      <c r="E15" s="4" t="s">
        <v>108</v>
      </c>
      <c r="F15" s="6">
        <f>7.5</f>
        <v>7.5</v>
      </c>
      <c r="G15" s="39">
        <f>9.9</f>
        <v>9.9</v>
      </c>
      <c r="H15" s="39">
        <f>5.9</f>
        <v>5.9</v>
      </c>
      <c r="I15" s="39">
        <f>143</f>
        <v>143</v>
      </c>
      <c r="J15" s="39">
        <f>0.09</f>
        <v>0.09</v>
      </c>
      <c r="K15" s="39">
        <v>0</v>
      </c>
      <c r="L15" s="39">
        <v>0</v>
      </c>
      <c r="M15" s="39">
        <f>1.8</f>
        <v>1.8</v>
      </c>
      <c r="N15" s="39">
        <f>6</f>
        <v>6</v>
      </c>
      <c r="O15" s="39">
        <f>12</f>
        <v>12</v>
      </c>
      <c r="P15" s="39">
        <f>77</f>
        <v>77</v>
      </c>
      <c r="Q15" s="39">
        <f>1</f>
        <v>1</v>
      </c>
    </row>
    <row r="16" spans="1:17" ht="35.1" customHeight="1">
      <c r="A16" s="5" t="s">
        <v>52</v>
      </c>
      <c r="B16" s="49" t="s">
        <v>76</v>
      </c>
      <c r="C16" s="50"/>
      <c r="D16" s="51"/>
      <c r="E16" s="4" t="s">
        <v>32</v>
      </c>
      <c r="F16" s="27">
        <v>3.6</v>
      </c>
      <c r="G16" s="5">
        <v>4.8</v>
      </c>
      <c r="H16" s="5">
        <v>37.1</v>
      </c>
      <c r="I16" s="5">
        <v>183.8</v>
      </c>
      <c r="J16" s="5">
        <v>0</v>
      </c>
      <c r="K16" s="5">
        <v>0</v>
      </c>
      <c r="L16" s="5">
        <v>4.5</v>
      </c>
      <c r="M16" s="5">
        <v>1.3</v>
      </c>
      <c r="N16" s="5">
        <v>38.9</v>
      </c>
      <c r="O16" s="5">
        <v>172</v>
      </c>
      <c r="P16" s="5">
        <v>17.399999999999999</v>
      </c>
      <c r="Q16" s="5">
        <v>0.3</v>
      </c>
    </row>
    <row r="17" spans="1:17" ht="35.1" customHeight="1">
      <c r="A17" s="5" t="s">
        <v>62</v>
      </c>
      <c r="B17" s="49" t="s">
        <v>36</v>
      </c>
      <c r="C17" s="50"/>
      <c r="D17" s="51"/>
      <c r="E17" s="4">
        <v>200</v>
      </c>
      <c r="F17" s="27">
        <v>0.6</v>
      </c>
      <c r="G17" s="4">
        <v>0.1</v>
      </c>
      <c r="H17" s="5">
        <v>45.7</v>
      </c>
      <c r="I17" s="5">
        <v>176</v>
      </c>
      <c r="J17" s="4">
        <v>1.1000000000000001</v>
      </c>
      <c r="K17" s="4">
        <v>0</v>
      </c>
      <c r="L17" s="4">
        <v>35.6</v>
      </c>
      <c r="M17" s="4">
        <v>6.5</v>
      </c>
      <c r="N17" s="4">
        <v>151.19999999999999</v>
      </c>
      <c r="O17" s="4">
        <v>327.60000000000002</v>
      </c>
      <c r="P17" s="4">
        <v>25.2</v>
      </c>
      <c r="Q17" s="4">
        <v>3.6</v>
      </c>
    </row>
    <row r="18" spans="1:17" ht="35.1" customHeight="1">
      <c r="A18" s="4" t="s">
        <v>29</v>
      </c>
      <c r="B18" s="52" t="s">
        <v>37</v>
      </c>
      <c r="C18" s="52"/>
      <c r="D18" s="52"/>
      <c r="E18" s="5">
        <v>40</v>
      </c>
      <c r="F18" s="27">
        <v>2.6</v>
      </c>
      <c r="G18" s="5">
        <v>0.5</v>
      </c>
      <c r="H18" s="5">
        <v>15.8</v>
      </c>
      <c r="I18" s="5">
        <v>78.239999999999995</v>
      </c>
      <c r="J18" s="5">
        <v>0.1</v>
      </c>
      <c r="K18" s="4">
        <v>0</v>
      </c>
      <c r="L18" s="4">
        <v>0</v>
      </c>
      <c r="M18" s="4">
        <v>1.6</v>
      </c>
      <c r="N18" s="5">
        <v>11.6</v>
      </c>
      <c r="O18" s="5">
        <v>13.4</v>
      </c>
      <c r="P18" s="5">
        <v>55.8</v>
      </c>
      <c r="Q18" s="5">
        <v>3.2</v>
      </c>
    </row>
    <row r="19" spans="1:17" ht="35.1" customHeight="1">
      <c r="A19" s="66" t="s">
        <v>25</v>
      </c>
      <c r="B19" s="66"/>
      <c r="C19" s="66"/>
      <c r="D19" s="66"/>
      <c r="E19" s="66"/>
      <c r="F19" s="6">
        <f>SUM(F14:F18)</f>
        <v>17.2</v>
      </c>
      <c r="G19" s="6">
        <f t="shared" ref="G19:Q19" si="1">SUM(G14:G18)</f>
        <v>17.400000000000002</v>
      </c>
      <c r="H19" s="6">
        <f t="shared" si="1"/>
        <v>122.5</v>
      </c>
      <c r="I19" s="6">
        <f t="shared" si="1"/>
        <v>688.31</v>
      </c>
      <c r="J19" s="6">
        <f t="shared" si="1"/>
        <v>1.3200000000000003</v>
      </c>
      <c r="K19" s="6">
        <f t="shared" si="1"/>
        <v>5.4</v>
      </c>
      <c r="L19" s="6">
        <f t="shared" si="1"/>
        <v>40.1</v>
      </c>
      <c r="M19" s="6">
        <f t="shared" si="1"/>
        <v>13.799999999999999</v>
      </c>
      <c r="N19" s="6">
        <f t="shared" si="1"/>
        <v>218.68999999999997</v>
      </c>
      <c r="O19" s="6">
        <f t="shared" si="1"/>
        <v>548.03</v>
      </c>
      <c r="P19" s="6">
        <f t="shared" si="1"/>
        <v>182.8</v>
      </c>
      <c r="Q19" s="6">
        <f t="shared" si="1"/>
        <v>8.4</v>
      </c>
    </row>
    <row r="20" spans="1:17" ht="35.1" customHeight="1">
      <c r="A20" s="47" t="s">
        <v>26</v>
      </c>
      <c r="B20" s="47"/>
      <c r="C20" s="47"/>
      <c r="D20" s="47"/>
      <c r="E20" s="47"/>
      <c r="F20" s="27">
        <f>F19+F12</f>
        <v>18.329999999999998</v>
      </c>
      <c r="G20" s="27">
        <f t="shared" ref="G20:Q20" si="2">G19+G12</f>
        <v>18.87</v>
      </c>
      <c r="H20" s="27">
        <f t="shared" si="2"/>
        <v>148.66</v>
      </c>
      <c r="I20" s="27">
        <f t="shared" si="2"/>
        <v>810.81</v>
      </c>
      <c r="J20" s="27">
        <f t="shared" si="2"/>
        <v>1.3200000000000003</v>
      </c>
      <c r="K20" s="27">
        <f t="shared" si="2"/>
        <v>50.4</v>
      </c>
      <c r="L20" s="27">
        <f t="shared" si="2"/>
        <v>40.1</v>
      </c>
      <c r="M20" s="27">
        <f t="shared" si="2"/>
        <v>13.999999999999998</v>
      </c>
      <c r="N20" s="27">
        <f t="shared" si="2"/>
        <v>224.21999999999997</v>
      </c>
      <c r="O20" s="27">
        <f t="shared" si="2"/>
        <v>560.32999999999993</v>
      </c>
      <c r="P20" s="27">
        <f t="shared" si="2"/>
        <v>200.3</v>
      </c>
      <c r="Q20" s="27">
        <f t="shared" si="2"/>
        <v>9.6</v>
      </c>
    </row>
    <row r="21" spans="1:17" ht="15.75" customHeight="1">
      <c r="A21" s="67" t="s">
        <v>0</v>
      </c>
      <c r="B21" s="67"/>
      <c r="C21" s="67"/>
      <c r="D21" s="67"/>
      <c r="E21" s="67"/>
      <c r="F21" s="67"/>
      <c r="G21" s="67"/>
      <c r="H21" s="67"/>
      <c r="I21" s="68" t="s">
        <v>47</v>
      </c>
      <c r="J21" s="68"/>
      <c r="K21" s="68"/>
      <c r="L21" s="68"/>
      <c r="M21" s="68"/>
      <c r="N21" s="68"/>
      <c r="O21" s="68"/>
      <c r="P21" s="68"/>
      <c r="Q21" s="68"/>
    </row>
    <row r="22" spans="1:17" ht="95.25" customHeight="1">
      <c r="A22" s="69" t="s">
        <v>97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1.1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95" customHeight="1">
      <c r="A24" s="9"/>
      <c r="B24" s="10"/>
      <c r="C24" s="8"/>
      <c r="D24" s="8"/>
      <c r="E24" s="8"/>
      <c r="F24" s="75" t="s">
        <v>1</v>
      </c>
      <c r="G24" s="75"/>
      <c r="H24" s="8" t="s">
        <v>27</v>
      </c>
      <c r="I24" s="8"/>
      <c r="J24" s="8"/>
      <c r="K24" s="76" t="s">
        <v>3</v>
      </c>
      <c r="L24" s="76"/>
      <c r="M24" s="8"/>
      <c r="N24" s="8"/>
      <c r="O24" s="8"/>
      <c r="P24" s="8"/>
      <c r="Q24" s="8"/>
    </row>
    <row r="25" spans="1:17" ht="12.95" customHeight="1">
      <c r="A25" s="7"/>
      <c r="B25" s="8"/>
      <c r="C25" s="8"/>
      <c r="D25" s="8"/>
      <c r="E25" s="8"/>
      <c r="F25" s="77" t="s">
        <v>4</v>
      </c>
      <c r="G25" s="77"/>
      <c r="H25" s="11">
        <v>1</v>
      </c>
      <c r="I25" s="8"/>
      <c r="J25" s="8"/>
      <c r="K25" s="78" t="s">
        <v>5</v>
      </c>
      <c r="L25" s="78"/>
      <c r="M25" s="12" t="s">
        <v>48</v>
      </c>
      <c r="N25" s="8"/>
      <c r="O25" s="8"/>
      <c r="P25" s="8"/>
      <c r="Q25" s="8"/>
    </row>
    <row r="26" spans="1:17" ht="24.95" customHeight="1">
      <c r="A26" s="64" t="s">
        <v>6</v>
      </c>
      <c r="B26" s="65" t="s">
        <v>7</v>
      </c>
      <c r="C26" s="65"/>
      <c r="D26" s="65"/>
      <c r="E26" s="65" t="s">
        <v>8</v>
      </c>
      <c r="F26" s="64" t="s">
        <v>9</v>
      </c>
      <c r="G26" s="64"/>
      <c r="H26" s="64"/>
      <c r="I26" s="63" t="s">
        <v>10</v>
      </c>
      <c r="J26" s="64" t="s">
        <v>11</v>
      </c>
      <c r="K26" s="64"/>
      <c r="L26" s="64"/>
      <c r="M26" s="64"/>
      <c r="N26" s="64" t="s">
        <v>12</v>
      </c>
      <c r="O26" s="64"/>
      <c r="P26" s="64"/>
      <c r="Q26" s="64"/>
    </row>
    <row r="27" spans="1:17" ht="24.95" customHeight="1">
      <c r="A27" s="64"/>
      <c r="B27" s="65"/>
      <c r="C27" s="65"/>
      <c r="D27" s="65"/>
      <c r="E27" s="65"/>
      <c r="F27" s="26" t="s">
        <v>13</v>
      </c>
      <c r="G27" s="26" t="s">
        <v>14</v>
      </c>
      <c r="H27" s="26" t="s">
        <v>15</v>
      </c>
      <c r="I27" s="63"/>
      <c r="J27" s="26" t="s">
        <v>16</v>
      </c>
      <c r="K27" s="26" t="s">
        <v>17</v>
      </c>
      <c r="L27" s="26" t="s">
        <v>18</v>
      </c>
      <c r="M27" s="26" t="s">
        <v>19</v>
      </c>
      <c r="N27" s="26" t="s">
        <v>20</v>
      </c>
      <c r="O27" s="26" t="s">
        <v>21</v>
      </c>
      <c r="P27" s="26" t="s">
        <v>22</v>
      </c>
      <c r="Q27" s="26" t="s">
        <v>23</v>
      </c>
    </row>
    <row r="28" spans="1:17" ht="24.95" customHeight="1">
      <c r="A28" s="27">
        <v>1</v>
      </c>
      <c r="B28" s="62">
        <v>2</v>
      </c>
      <c r="C28" s="63"/>
      <c r="D28" s="63"/>
      <c r="E28" s="28">
        <v>3</v>
      </c>
      <c r="F28" s="28">
        <v>5</v>
      </c>
      <c r="G28" s="28">
        <v>6</v>
      </c>
      <c r="H28" s="28">
        <v>7</v>
      </c>
      <c r="I28" s="28">
        <v>8</v>
      </c>
      <c r="J28" s="28">
        <v>9</v>
      </c>
      <c r="K28" s="28">
        <v>10</v>
      </c>
      <c r="L28" s="28">
        <v>11</v>
      </c>
      <c r="M28" s="28">
        <v>12</v>
      </c>
      <c r="N28" s="28">
        <v>13</v>
      </c>
      <c r="O28" s="28">
        <v>14</v>
      </c>
      <c r="P28" s="28">
        <v>15</v>
      </c>
      <c r="Q28" s="28">
        <v>16</v>
      </c>
    </row>
    <row r="29" spans="1:17" ht="35.1" customHeight="1">
      <c r="A29" s="32" t="str">
        <f>A9</f>
        <v>2-й Завтрак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pans="1:17" ht="35.1" customHeight="1">
      <c r="A30" s="5" t="s">
        <v>61</v>
      </c>
      <c r="B30" s="52" t="s">
        <v>33</v>
      </c>
      <c r="C30" s="52"/>
      <c r="D30" s="52"/>
      <c r="E30" s="5">
        <v>200</v>
      </c>
      <c r="F30" s="27">
        <v>1.5</v>
      </c>
      <c r="G30" s="5">
        <v>1.3</v>
      </c>
      <c r="H30" s="5">
        <v>22.3</v>
      </c>
      <c r="I30" s="4">
        <v>107</v>
      </c>
      <c r="J30" s="4">
        <v>1</v>
      </c>
      <c r="K30" s="4">
        <v>0.01</v>
      </c>
      <c r="L30" s="4">
        <v>0</v>
      </c>
      <c r="M30" s="4">
        <v>0</v>
      </c>
      <c r="N30" s="4">
        <v>61</v>
      </c>
      <c r="O30" s="4">
        <v>45</v>
      </c>
      <c r="P30" s="4">
        <v>7</v>
      </c>
      <c r="Q30" s="4">
        <v>1</v>
      </c>
    </row>
    <row r="31" spans="1:17" ht="35.1" customHeight="1">
      <c r="A31" s="5" t="s">
        <v>49</v>
      </c>
      <c r="B31" s="49" t="s">
        <v>81</v>
      </c>
      <c r="C31" s="50"/>
      <c r="D31" s="51"/>
      <c r="E31" s="5">
        <v>40</v>
      </c>
      <c r="F31" s="27">
        <v>1.3</v>
      </c>
      <c r="G31" s="5">
        <v>4.5999999999999996</v>
      </c>
      <c r="H31" s="5">
        <v>21.6</v>
      </c>
      <c r="I31" s="5">
        <v>132.36000000000001</v>
      </c>
      <c r="J31" s="4">
        <v>0.09</v>
      </c>
      <c r="K31" s="4">
        <v>0</v>
      </c>
      <c r="L31" s="4">
        <v>0.04</v>
      </c>
      <c r="M31" s="4">
        <v>0.8</v>
      </c>
      <c r="N31" s="4">
        <v>12.6</v>
      </c>
      <c r="O31" s="4">
        <v>44.8</v>
      </c>
      <c r="P31" s="4">
        <v>7.7</v>
      </c>
      <c r="Q31" s="4">
        <v>0.56000000000000005</v>
      </c>
    </row>
    <row r="32" spans="1:17" ht="35.1" customHeight="1">
      <c r="A32" s="47" t="str">
        <f>A9</f>
        <v>2-й Завтрак</v>
      </c>
      <c r="B32" s="47"/>
      <c r="C32" s="47"/>
      <c r="D32" s="47"/>
      <c r="E32" s="47"/>
      <c r="F32" s="27">
        <f t="shared" ref="F32:Q32" si="3">SUM(F30:F31)</f>
        <v>2.8</v>
      </c>
      <c r="G32" s="27">
        <f t="shared" si="3"/>
        <v>5.8999999999999995</v>
      </c>
      <c r="H32" s="27">
        <f t="shared" si="3"/>
        <v>43.900000000000006</v>
      </c>
      <c r="I32" s="27">
        <f t="shared" si="3"/>
        <v>239.36</v>
      </c>
      <c r="J32" s="27">
        <f t="shared" si="3"/>
        <v>1.0900000000000001</v>
      </c>
      <c r="K32" s="27">
        <f t="shared" si="3"/>
        <v>0.01</v>
      </c>
      <c r="L32" s="27">
        <f t="shared" si="3"/>
        <v>0.04</v>
      </c>
      <c r="M32" s="27">
        <f t="shared" si="3"/>
        <v>0.8</v>
      </c>
      <c r="N32" s="27">
        <f t="shared" si="3"/>
        <v>73.599999999999994</v>
      </c>
      <c r="O32" s="27">
        <f t="shared" si="3"/>
        <v>89.8</v>
      </c>
      <c r="P32" s="27">
        <f t="shared" si="3"/>
        <v>14.7</v>
      </c>
      <c r="Q32" s="27">
        <f t="shared" si="3"/>
        <v>1.56</v>
      </c>
    </row>
    <row r="33" spans="1:17" ht="35.1" customHeight="1">
      <c r="A33" s="32" t="s">
        <v>24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</row>
    <row r="34" spans="1:17" ht="35.1" customHeight="1">
      <c r="A34" s="4" t="s">
        <v>68</v>
      </c>
      <c r="B34" s="49" t="s">
        <v>75</v>
      </c>
      <c r="C34" s="50"/>
      <c r="D34" s="51"/>
      <c r="E34" s="4" t="s">
        <v>34</v>
      </c>
      <c r="F34" s="4">
        <v>2.56</v>
      </c>
      <c r="G34" s="4">
        <v>4.4800000000000004</v>
      </c>
      <c r="H34" s="4">
        <v>9.68</v>
      </c>
      <c r="I34" s="4">
        <v>89.6</v>
      </c>
      <c r="J34" s="5">
        <v>0.2</v>
      </c>
      <c r="K34" s="5">
        <v>9.5</v>
      </c>
      <c r="L34" s="5">
        <v>19.5</v>
      </c>
      <c r="M34" s="4">
        <v>1.7</v>
      </c>
      <c r="N34" s="5">
        <v>10.3</v>
      </c>
      <c r="O34" s="5">
        <v>144</v>
      </c>
      <c r="P34" s="5">
        <v>27</v>
      </c>
      <c r="Q34" s="5">
        <v>0.8</v>
      </c>
    </row>
    <row r="35" spans="1:17" ht="35.1" customHeight="1">
      <c r="A35" s="5" t="s">
        <v>66</v>
      </c>
      <c r="B35" s="49" t="s">
        <v>45</v>
      </c>
      <c r="C35" s="50"/>
      <c r="D35" s="51"/>
      <c r="E35" s="4" t="s">
        <v>109</v>
      </c>
      <c r="F35" s="27">
        <v>13.1</v>
      </c>
      <c r="G35" s="5">
        <v>16.5</v>
      </c>
      <c r="H35" s="5">
        <v>3.6</v>
      </c>
      <c r="I35" s="5">
        <v>215</v>
      </c>
      <c r="J35" s="5">
        <v>0</v>
      </c>
      <c r="K35" s="5">
        <v>3.3</v>
      </c>
      <c r="L35" s="5">
        <v>0</v>
      </c>
      <c r="M35" s="5">
        <v>4</v>
      </c>
      <c r="N35" s="5">
        <v>9.6</v>
      </c>
      <c r="O35" s="5">
        <v>21.5</v>
      </c>
      <c r="P35" s="5">
        <v>6</v>
      </c>
      <c r="Q35" s="5">
        <v>0.4</v>
      </c>
    </row>
    <row r="36" spans="1:17" ht="35.1" customHeight="1">
      <c r="A36" s="5" t="s">
        <v>55</v>
      </c>
      <c r="B36" s="49" t="s">
        <v>73</v>
      </c>
      <c r="C36" s="50"/>
      <c r="D36" s="51"/>
      <c r="E36" s="4" t="s">
        <v>32</v>
      </c>
      <c r="F36" s="27">
        <v>5.6</v>
      </c>
      <c r="G36" s="5">
        <v>4.8</v>
      </c>
      <c r="H36" s="5">
        <v>36</v>
      </c>
      <c r="I36" s="5">
        <v>209.61</v>
      </c>
      <c r="J36" s="5">
        <v>0.1</v>
      </c>
      <c r="K36" s="5">
        <v>14.7</v>
      </c>
      <c r="L36" s="4">
        <v>0.3</v>
      </c>
      <c r="M36" s="5">
        <v>6</v>
      </c>
      <c r="N36" s="5">
        <v>44</v>
      </c>
      <c r="O36" s="5">
        <v>216</v>
      </c>
      <c r="P36" s="5">
        <v>46.7</v>
      </c>
      <c r="Q36" s="5">
        <v>2.7</v>
      </c>
    </row>
    <row r="37" spans="1:17" ht="35.1" customHeight="1">
      <c r="A37" s="5">
        <v>430</v>
      </c>
      <c r="B37" s="49" t="s">
        <v>42</v>
      </c>
      <c r="C37" s="50"/>
      <c r="D37" s="51"/>
      <c r="E37" s="5">
        <v>200</v>
      </c>
      <c r="F37" s="27">
        <v>0</v>
      </c>
      <c r="G37" s="5">
        <v>0</v>
      </c>
      <c r="H37" s="5">
        <v>15</v>
      </c>
      <c r="I37" s="5">
        <v>60</v>
      </c>
      <c r="J37" s="5">
        <v>0</v>
      </c>
      <c r="K37" s="5">
        <v>0</v>
      </c>
      <c r="L37" s="5">
        <v>0</v>
      </c>
      <c r="M37" s="4">
        <v>0</v>
      </c>
      <c r="N37" s="5">
        <v>5</v>
      </c>
      <c r="O37" s="5">
        <v>8</v>
      </c>
      <c r="P37" s="5">
        <v>4</v>
      </c>
      <c r="Q37" s="5">
        <v>1</v>
      </c>
    </row>
    <row r="38" spans="1:17" ht="35.1" customHeight="1">
      <c r="A38" s="4" t="s">
        <v>29</v>
      </c>
      <c r="B38" s="49" t="s">
        <v>37</v>
      </c>
      <c r="C38" s="50"/>
      <c r="D38" s="51"/>
      <c r="E38" s="5">
        <v>40</v>
      </c>
      <c r="F38" s="27">
        <v>2.6</v>
      </c>
      <c r="G38" s="5">
        <v>0.5</v>
      </c>
      <c r="H38" s="5">
        <v>15.8</v>
      </c>
      <c r="I38" s="5">
        <v>78.239999999999995</v>
      </c>
      <c r="J38" s="5">
        <v>0.1</v>
      </c>
      <c r="K38" s="4">
        <v>0</v>
      </c>
      <c r="L38" s="4">
        <v>0</v>
      </c>
      <c r="M38" s="4">
        <v>1.6</v>
      </c>
      <c r="N38" s="5">
        <v>11.6</v>
      </c>
      <c r="O38" s="5">
        <v>13.4</v>
      </c>
      <c r="P38" s="5">
        <v>55.8</v>
      </c>
      <c r="Q38" s="5">
        <v>3.2</v>
      </c>
    </row>
    <row r="39" spans="1:17" ht="35.1" customHeight="1">
      <c r="A39" s="47" t="s">
        <v>25</v>
      </c>
      <c r="B39" s="47"/>
      <c r="C39" s="47"/>
      <c r="D39" s="47"/>
      <c r="E39" s="47"/>
      <c r="F39" s="6">
        <f t="shared" ref="F39:Q39" si="4">SUM(F34:F38)</f>
        <v>23.86</v>
      </c>
      <c r="G39" s="6">
        <f t="shared" si="4"/>
        <v>26.28</v>
      </c>
      <c r="H39" s="6">
        <f t="shared" si="4"/>
        <v>80.08</v>
      </c>
      <c r="I39" s="6">
        <f t="shared" si="4"/>
        <v>652.45000000000005</v>
      </c>
      <c r="J39" s="6">
        <f t="shared" si="4"/>
        <v>0.4</v>
      </c>
      <c r="K39" s="6">
        <f t="shared" si="4"/>
        <v>27.5</v>
      </c>
      <c r="L39" s="6">
        <f t="shared" si="4"/>
        <v>19.8</v>
      </c>
      <c r="M39" s="6">
        <f t="shared" si="4"/>
        <v>13.299999999999999</v>
      </c>
      <c r="N39" s="6">
        <f t="shared" si="4"/>
        <v>80.5</v>
      </c>
      <c r="O39" s="6">
        <f t="shared" si="4"/>
        <v>402.9</v>
      </c>
      <c r="P39" s="6">
        <f t="shared" si="4"/>
        <v>139.5</v>
      </c>
      <c r="Q39" s="6">
        <f t="shared" si="4"/>
        <v>8.1000000000000014</v>
      </c>
    </row>
    <row r="40" spans="1:17" ht="35.1" customHeight="1">
      <c r="A40" s="85" t="s">
        <v>26</v>
      </c>
      <c r="B40" s="85"/>
      <c r="C40" s="85"/>
      <c r="D40" s="85"/>
      <c r="E40" s="85"/>
      <c r="F40" s="28">
        <f t="shared" ref="F40:Q40" si="5">F39+F32</f>
        <v>26.66</v>
      </c>
      <c r="G40" s="28">
        <f t="shared" si="5"/>
        <v>32.18</v>
      </c>
      <c r="H40" s="28">
        <f t="shared" si="5"/>
        <v>123.98</v>
      </c>
      <c r="I40" s="28">
        <f t="shared" si="5"/>
        <v>891.81000000000006</v>
      </c>
      <c r="J40" s="28">
        <f t="shared" si="5"/>
        <v>1.4900000000000002</v>
      </c>
      <c r="K40" s="28">
        <f t="shared" si="5"/>
        <v>27.51</v>
      </c>
      <c r="L40" s="28">
        <f t="shared" si="5"/>
        <v>19.84</v>
      </c>
      <c r="M40" s="28">
        <f t="shared" si="5"/>
        <v>14.1</v>
      </c>
      <c r="N40" s="28">
        <f t="shared" si="5"/>
        <v>154.1</v>
      </c>
      <c r="O40" s="28">
        <f t="shared" si="5"/>
        <v>492.7</v>
      </c>
      <c r="P40" s="28">
        <f t="shared" si="5"/>
        <v>154.19999999999999</v>
      </c>
      <c r="Q40" s="28">
        <f t="shared" si="5"/>
        <v>9.6600000000000019</v>
      </c>
    </row>
    <row r="41" spans="1:17" ht="15.75" customHeight="1">
      <c r="A41" s="67" t="s">
        <v>0</v>
      </c>
      <c r="B41" s="67"/>
      <c r="C41" s="67"/>
      <c r="D41" s="67"/>
      <c r="E41" s="67"/>
      <c r="F41" s="67"/>
      <c r="G41" s="67"/>
      <c r="H41" s="67"/>
      <c r="I41" s="68" t="s">
        <v>47</v>
      </c>
      <c r="J41" s="68"/>
      <c r="K41" s="68"/>
      <c r="L41" s="68"/>
      <c r="M41" s="68"/>
      <c r="N41" s="68"/>
      <c r="O41" s="68"/>
      <c r="P41" s="68"/>
      <c r="Q41" s="68"/>
    </row>
    <row r="42" spans="1:17" ht="95.25" customHeight="1">
      <c r="A42" s="69" t="s">
        <v>97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1.1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95" customHeight="1">
      <c r="A44" s="9"/>
      <c r="B44" s="10"/>
      <c r="C44" s="8"/>
      <c r="D44" s="8"/>
      <c r="E44" s="8"/>
      <c r="F44" s="75" t="s">
        <v>1</v>
      </c>
      <c r="G44" s="75"/>
      <c r="H44" s="8" t="s">
        <v>28</v>
      </c>
      <c r="I44" s="8"/>
      <c r="J44" s="8"/>
      <c r="K44" s="76" t="s">
        <v>3</v>
      </c>
      <c r="L44" s="76"/>
      <c r="M44" s="8"/>
      <c r="N44" s="8"/>
      <c r="O44" s="8"/>
      <c r="P44" s="8"/>
      <c r="Q44" s="8"/>
    </row>
    <row r="45" spans="1:17" ht="12.95" customHeight="1">
      <c r="A45" s="7"/>
      <c r="B45" s="8"/>
      <c r="C45" s="8"/>
      <c r="D45" s="8"/>
      <c r="E45" s="8"/>
      <c r="F45" s="77" t="s">
        <v>4</v>
      </c>
      <c r="G45" s="77"/>
      <c r="H45" s="11">
        <v>1</v>
      </c>
      <c r="I45" s="8"/>
      <c r="J45" s="8"/>
      <c r="K45" s="78" t="s">
        <v>5</v>
      </c>
      <c r="L45" s="78"/>
      <c r="M45" s="12" t="s">
        <v>48</v>
      </c>
      <c r="N45" s="8"/>
      <c r="O45" s="8"/>
      <c r="P45" s="8"/>
      <c r="Q45" s="8"/>
    </row>
    <row r="46" spans="1:17" ht="24.95" customHeight="1">
      <c r="A46" s="64" t="s">
        <v>6</v>
      </c>
      <c r="B46" s="65" t="s">
        <v>7</v>
      </c>
      <c r="C46" s="65"/>
      <c r="D46" s="65"/>
      <c r="E46" s="65" t="s">
        <v>8</v>
      </c>
      <c r="F46" s="64" t="s">
        <v>9</v>
      </c>
      <c r="G46" s="64"/>
      <c r="H46" s="64"/>
      <c r="I46" s="63" t="s">
        <v>10</v>
      </c>
      <c r="J46" s="64" t="s">
        <v>11</v>
      </c>
      <c r="K46" s="64"/>
      <c r="L46" s="64"/>
      <c r="M46" s="64"/>
      <c r="N46" s="64" t="s">
        <v>12</v>
      </c>
      <c r="O46" s="64"/>
      <c r="P46" s="64"/>
      <c r="Q46" s="64"/>
    </row>
    <row r="47" spans="1:17" ht="24.95" customHeight="1">
      <c r="A47" s="64"/>
      <c r="B47" s="65"/>
      <c r="C47" s="65"/>
      <c r="D47" s="65"/>
      <c r="E47" s="65"/>
      <c r="F47" s="26" t="s">
        <v>13</v>
      </c>
      <c r="G47" s="26" t="s">
        <v>14</v>
      </c>
      <c r="H47" s="26" t="s">
        <v>15</v>
      </c>
      <c r="I47" s="63"/>
      <c r="J47" s="26" t="s">
        <v>16</v>
      </c>
      <c r="K47" s="26" t="s">
        <v>17</v>
      </c>
      <c r="L47" s="26" t="s">
        <v>18</v>
      </c>
      <c r="M47" s="26" t="s">
        <v>19</v>
      </c>
      <c r="N47" s="26" t="s">
        <v>20</v>
      </c>
      <c r="O47" s="26" t="s">
        <v>21</v>
      </c>
      <c r="P47" s="26" t="s">
        <v>22</v>
      </c>
      <c r="Q47" s="26" t="s">
        <v>23</v>
      </c>
    </row>
    <row r="48" spans="1:17" ht="24.95" customHeight="1">
      <c r="A48" s="27">
        <v>1</v>
      </c>
      <c r="B48" s="62">
        <v>2</v>
      </c>
      <c r="C48" s="63"/>
      <c r="D48" s="63"/>
      <c r="E48" s="28">
        <v>3</v>
      </c>
      <c r="F48" s="28">
        <v>5</v>
      </c>
      <c r="G48" s="28">
        <v>6</v>
      </c>
      <c r="H48" s="28">
        <v>7</v>
      </c>
      <c r="I48" s="28">
        <v>8</v>
      </c>
      <c r="J48" s="28">
        <v>9</v>
      </c>
      <c r="K48" s="28">
        <v>10</v>
      </c>
      <c r="L48" s="28">
        <v>11</v>
      </c>
      <c r="M48" s="28">
        <v>12</v>
      </c>
      <c r="N48" s="28">
        <v>13</v>
      </c>
      <c r="O48" s="28">
        <v>14</v>
      </c>
      <c r="P48" s="28">
        <v>15</v>
      </c>
      <c r="Q48" s="28">
        <v>16</v>
      </c>
    </row>
    <row r="49" spans="1:17" ht="35.1" customHeight="1">
      <c r="A49" s="32" t="str">
        <f>A29</f>
        <v>2-й Завтрак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4"/>
    </row>
    <row r="50" spans="1:17" ht="35.1" customHeight="1">
      <c r="A50" s="5" t="s">
        <v>63</v>
      </c>
      <c r="B50" s="52" t="s">
        <v>80</v>
      </c>
      <c r="C50" s="52"/>
      <c r="D50" s="52"/>
      <c r="E50" s="5">
        <v>200</v>
      </c>
      <c r="F50" s="27">
        <v>0.3</v>
      </c>
      <c r="G50" s="5">
        <v>0.1</v>
      </c>
      <c r="H50" s="5">
        <v>11</v>
      </c>
      <c r="I50" s="5">
        <v>43</v>
      </c>
      <c r="J50" s="5">
        <v>0.1</v>
      </c>
      <c r="K50" s="4">
        <v>1.5</v>
      </c>
      <c r="L50" s="5">
        <v>0.1</v>
      </c>
      <c r="M50" s="4">
        <v>0.2</v>
      </c>
      <c r="N50" s="5">
        <v>125</v>
      </c>
      <c r="O50" s="5">
        <v>119</v>
      </c>
      <c r="P50" s="5">
        <v>18.899999999999999</v>
      </c>
      <c r="Q50" s="5">
        <v>0.4</v>
      </c>
    </row>
    <row r="51" spans="1:17" ht="35.1" customHeight="1">
      <c r="A51" s="5" t="s">
        <v>29</v>
      </c>
      <c r="B51" s="52" t="s">
        <v>74</v>
      </c>
      <c r="C51" s="52"/>
      <c r="D51" s="52"/>
      <c r="E51" s="5">
        <v>30</v>
      </c>
      <c r="F51" s="27">
        <v>1.1299999999999999</v>
      </c>
      <c r="G51" s="5">
        <v>1.47</v>
      </c>
      <c r="H51" s="5">
        <v>11.16</v>
      </c>
      <c r="I51" s="5">
        <v>62.5</v>
      </c>
      <c r="J51" s="5">
        <v>0</v>
      </c>
      <c r="K51" s="5">
        <v>45</v>
      </c>
      <c r="L51" s="5">
        <v>0</v>
      </c>
      <c r="M51" s="4">
        <v>0.2</v>
      </c>
      <c r="N51" s="5">
        <v>0.53</v>
      </c>
      <c r="O51" s="5">
        <v>4.3</v>
      </c>
      <c r="P51" s="5">
        <v>13.5</v>
      </c>
      <c r="Q51" s="5">
        <v>0.2</v>
      </c>
    </row>
    <row r="52" spans="1:17" ht="35.1" customHeight="1">
      <c r="A52" s="66" t="str">
        <f>A32</f>
        <v>2-й Завтрак</v>
      </c>
      <c r="B52" s="66"/>
      <c r="C52" s="66"/>
      <c r="D52" s="66"/>
      <c r="E52" s="66"/>
      <c r="F52" s="27">
        <f t="shared" ref="F52:Q52" si="6">SUM(F50:F51)</f>
        <v>1.43</v>
      </c>
      <c r="G52" s="27">
        <f t="shared" si="6"/>
        <v>1.57</v>
      </c>
      <c r="H52" s="27">
        <f t="shared" si="6"/>
        <v>22.16</v>
      </c>
      <c r="I52" s="27">
        <f t="shared" si="6"/>
        <v>105.5</v>
      </c>
      <c r="J52" s="27">
        <f t="shared" si="6"/>
        <v>0.1</v>
      </c>
      <c r="K52" s="27">
        <f t="shared" si="6"/>
        <v>46.5</v>
      </c>
      <c r="L52" s="27">
        <f t="shared" si="6"/>
        <v>0.1</v>
      </c>
      <c r="M52" s="27">
        <f t="shared" si="6"/>
        <v>0.4</v>
      </c>
      <c r="N52" s="27">
        <f t="shared" si="6"/>
        <v>125.53</v>
      </c>
      <c r="O52" s="27">
        <f t="shared" si="6"/>
        <v>123.3</v>
      </c>
      <c r="P52" s="27">
        <f t="shared" si="6"/>
        <v>32.4</v>
      </c>
      <c r="Q52" s="27">
        <f t="shared" si="6"/>
        <v>0.60000000000000009</v>
      </c>
    </row>
    <row r="53" spans="1:17" ht="35.1" customHeight="1">
      <c r="A53" s="32" t="s">
        <v>24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4"/>
    </row>
    <row r="54" spans="1:17" ht="35.1" customHeight="1">
      <c r="A54" s="4" t="s">
        <v>69</v>
      </c>
      <c r="B54" s="52" t="s">
        <v>77</v>
      </c>
      <c r="C54" s="52"/>
      <c r="D54" s="52"/>
      <c r="E54" s="4" t="s">
        <v>94</v>
      </c>
      <c r="F54" s="4">
        <v>9.3000000000000007</v>
      </c>
      <c r="G54" s="4">
        <v>8.1</v>
      </c>
      <c r="H54" s="4">
        <v>24.9</v>
      </c>
      <c r="I54" s="4">
        <v>203.04</v>
      </c>
      <c r="J54" s="5">
        <v>0</v>
      </c>
      <c r="K54" s="5">
        <v>5.4</v>
      </c>
      <c r="L54" s="5">
        <v>0</v>
      </c>
      <c r="M54" s="5">
        <v>2.6</v>
      </c>
      <c r="N54" s="5">
        <v>10.5</v>
      </c>
      <c r="O54" s="5">
        <v>22.8</v>
      </c>
      <c r="P54" s="5">
        <v>7.4</v>
      </c>
      <c r="Q54" s="5">
        <v>0.4</v>
      </c>
    </row>
    <row r="55" spans="1:17" ht="35.1" customHeight="1">
      <c r="A55" s="5" t="s">
        <v>78</v>
      </c>
      <c r="B55" s="52" t="s">
        <v>79</v>
      </c>
      <c r="C55" s="52"/>
      <c r="D55" s="52"/>
      <c r="E55" s="5" t="s">
        <v>108</v>
      </c>
      <c r="F55" s="27">
        <v>14.8</v>
      </c>
      <c r="G55" s="5">
        <v>14.6</v>
      </c>
      <c r="H55" s="5">
        <v>20.2</v>
      </c>
      <c r="I55" s="5">
        <v>393.6</v>
      </c>
      <c r="J55" s="4">
        <v>0.2</v>
      </c>
      <c r="K55" s="4">
        <v>0</v>
      </c>
      <c r="L55" s="4">
        <v>0</v>
      </c>
      <c r="M55" s="4">
        <v>0.4</v>
      </c>
      <c r="N55" s="4">
        <v>36</v>
      </c>
      <c r="O55" s="4">
        <v>162</v>
      </c>
      <c r="P55" s="4">
        <v>20</v>
      </c>
      <c r="Q55" s="4">
        <v>2</v>
      </c>
    </row>
    <row r="56" spans="1:17" ht="35.1" customHeight="1">
      <c r="A56" s="5" t="s">
        <v>52</v>
      </c>
      <c r="B56" s="52" t="s">
        <v>41</v>
      </c>
      <c r="C56" s="52"/>
      <c r="D56" s="52"/>
      <c r="E56" s="5" t="s">
        <v>32</v>
      </c>
      <c r="F56" s="27">
        <v>4.5999999999999996</v>
      </c>
      <c r="G56" s="5">
        <v>7.3</v>
      </c>
      <c r="H56" s="5">
        <v>48.2</v>
      </c>
      <c r="I56" s="5">
        <v>256.3</v>
      </c>
      <c r="J56" s="5">
        <v>0.1</v>
      </c>
      <c r="K56" s="4">
        <v>0</v>
      </c>
      <c r="L56" s="4">
        <v>0.03</v>
      </c>
      <c r="M56" s="4">
        <v>0.3</v>
      </c>
      <c r="N56" s="5">
        <v>13.8</v>
      </c>
      <c r="O56" s="5">
        <v>92</v>
      </c>
      <c r="P56" s="5">
        <v>28</v>
      </c>
      <c r="Q56" s="5">
        <v>0.6</v>
      </c>
    </row>
    <row r="57" spans="1:17" ht="35.1" customHeight="1">
      <c r="A57" s="5" t="s">
        <v>104</v>
      </c>
      <c r="B57" s="52" t="s">
        <v>105</v>
      </c>
      <c r="C57" s="52"/>
      <c r="D57" s="52"/>
      <c r="E57" s="5">
        <v>200</v>
      </c>
      <c r="F57" s="26">
        <v>0.1</v>
      </c>
      <c r="G57" s="4">
        <v>0.1</v>
      </c>
      <c r="H57" s="5">
        <v>27.9</v>
      </c>
      <c r="I57" s="5">
        <v>113</v>
      </c>
      <c r="J57" s="4">
        <v>0.01</v>
      </c>
      <c r="K57" s="4">
        <v>55.4</v>
      </c>
      <c r="L57" s="4">
        <v>0</v>
      </c>
      <c r="M57" s="4">
        <v>0.1</v>
      </c>
      <c r="N57" s="5">
        <v>5</v>
      </c>
      <c r="O57" s="4">
        <v>8.1</v>
      </c>
      <c r="P57" s="4">
        <v>2.1</v>
      </c>
      <c r="Q57" s="5">
        <v>0.4</v>
      </c>
    </row>
    <row r="58" spans="1:17" ht="35.1" customHeight="1">
      <c r="A58" s="4" t="s">
        <v>29</v>
      </c>
      <c r="B58" s="52" t="s">
        <v>37</v>
      </c>
      <c r="C58" s="52"/>
      <c r="D58" s="52"/>
      <c r="E58" s="5">
        <v>40</v>
      </c>
      <c r="F58" s="27">
        <v>2.6</v>
      </c>
      <c r="G58" s="5">
        <v>0.5</v>
      </c>
      <c r="H58" s="5">
        <v>15.8</v>
      </c>
      <c r="I58" s="5">
        <v>78.239999999999995</v>
      </c>
      <c r="J58" s="5">
        <v>0.1</v>
      </c>
      <c r="K58" s="4">
        <v>0</v>
      </c>
      <c r="L58" s="4">
        <v>0</v>
      </c>
      <c r="M58" s="4">
        <v>1.6</v>
      </c>
      <c r="N58" s="5">
        <v>11.6</v>
      </c>
      <c r="O58" s="5">
        <v>13.4</v>
      </c>
      <c r="P58" s="5">
        <v>55.8</v>
      </c>
      <c r="Q58" s="5">
        <v>3.2</v>
      </c>
    </row>
    <row r="59" spans="1:17" ht="35.1" customHeight="1">
      <c r="A59" s="66" t="s">
        <v>25</v>
      </c>
      <c r="B59" s="66"/>
      <c r="C59" s="66"/>
      <c r="D59" s="66"/>
      <c r="E59" s="66"/>
      <c r="F59" s="6">
        <f t="shared" ref="F59:Q59" si="7">SUM(F54:F58)</f>
        <v>31.400000000000006</v>
      </c>
      <c r="G59" s="6">
        <f t="shared" si="7"/>
        <v>30.6</v>
      </c>
      <c r="H59" s="6">
        <f t="shared" si="7"/>
        <v>137</v>
      </c>
      <c r="I59" s="6">
        <f t="shared" si="7"/>
        <v>1044.18</v>
      </c>
      <c r="J59" s="6">
        <f t="shared" si="7"/>
        <v>0.41000000000000003</v>
      </c>
      <c r="K59" s="6">
        <f t="shared" si="7"/>
        <v>60.8</v>
      </c>
      <c r="L59" s="6">
        <f t="shared" si="7"/>
        <v>0.03</v>
      </c>
      <c r="M59" s="6">
        <f t="shared" si="7"/>
        <v>5</v>
      </c>
      <c r="N59" s="6">
        <f t="shared" si="7"/>
        <v>76.899999999999991</v>
      </c>
      <c r="O59" s="6">
        <f t="shared" si="7"/>
        <v>298.3</v>
      </c>
      <c r="P59" s="6">
        <f t="shared" si="7"/>
        <v>113.3</v>
      </c>
      <c r="Q59" s="6">
        <f t="shared" si="7"/>
        <v>6.6</v>
      </c>
    </row>
    <row r="60" spans="1:17" ht="35.1" customHeight="1">
      <c r="A60" s="56" t="s">
        <v>26</v>
      </c>
      <c r="B60" s="57"/>
      <c r="C60" s="57"/>
      <c r="D60" s="57"/>
      <c r="E60" s="58"/>
      <c r="F60" s="15">
        <f t="shared" ref="F60:Q60" si="8">F52+F59</f>
        <v>32.830000000000005</v>
      </c>
      <c r="G60" s="15">
        <f t="shared" si="8"/>
        <v>32.17</v>
      </c>
      <c r="H60" s="15">
        <f t="shared" si="8"/>
        <v>159.16</v>
      </c>
      <c r="I60" s="15">
        <f t="shared" si="8"/>
        <v>1149.68</v>
      </c>
      <c r="J60" s="15">
        <f t="shared" si="8"/>
        <v>0.51</v>
      </c>
      <c r="K60" s="15">
        <f t="shared" si="8"/>
        <v>107.3</v>
      </c>
      <c r="L60" s="15">
        <f t="shared" si="8"/>
        <v>0.13</v>
      </c>
      <c r="M60" s="15">
        <f t="shared" si="8"/>
        <v>5.4</v>
      </c>
      <c r="N60" s="15">
        <f t="shared" si="8"/>
        <v>202.43</v>
      </c>
      <c r="O60" s="15">
        <f t="shared" si="8"/>
        <v>421.6</v>
      </c>
      <c r="P60" s="15">
        <f t="shared" si="8"/>
        <v>145.69999999999999</v>
      </c>
      <c r="Q60" s="15">
        <f t="shared" si="8"/>
        <v>7.1999999999999993</v>
      </c>
    </row>
    <row r="61" spans="1:17" ht="15.75" customHeight="1">
      <c r="A61" s="67" t="s">
        <v>0</v>
      </c>
      <c r="B61" s="67"/>
      <c r="C61" s="67"/>
      <c r="D61" s="67"/>
      <c r="E61" s="67"/>
      <c r="F61" s="67"/>
      <c r="G61" s="67"/>
      <c r="H61" s="67"/>
      <c r="I61" s="68" t="s">
        <v>47</v>
      </c>
      <c r="J61" s="68"/>
      <c r="K61" s="68"/>
      <c r="L61" s="68"/>
      <c r="M61" s="68"/>
      <c r="N61" s="68"/>
      <c r="O61" s="68"/>
      <c r="P61" s="68"/>
      <c r="Q61" s="68"/>
    </row>
    <row r="62" spans="1:17" ht="95.25" customHeight="1">
      <c r="A62" s="69" t="s">
        <v>97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1.1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2.95" customHeight="1">
      <c r="A64" s="9"/>
      <c r="B64" s="10"/>
      <c r="C64" s="8"/>
      <c r="D64" s="8"/>
      <c r="E64" s="8"/>
      <c r="F64" s="75" t="s">
        <v>1</v>
      </c>
      <c r="G64" s="75"/>
      <c r="H64" s="8" t="s">
        <v>30</v>
      </c>
      <c r="I64" s="8"/>
      <c r="J64" s="8"/>
      <c r="K64" s="76" t="s">
        <v>3</v>
      </c>
      <c r="L64" s="76"/>
      <c r="M64" s="8"/>
      <c r="N64" s="8"/>
      <c r="O64" s="8"/>
      <c r="P64" s="8"/>
      <c r="Q64" s="8"/>
    </row>
    <row r="65" spans="1:17" ht="12.95" customHeight="1">
      <c r="A65" s="7"/>
      <c r="B65" s="8"/>
      <c r="C65" s="8"/>
      <c r="D65" s="8"/>
      <c r="E65" s="8"/>
      <c r="F65" s="77" t="s">
        <v>4</v>
      </c>
      <c r="G65" s="77"/>
      <c r="H65" s="11">
        <v>1</v>
      </c>
      <c r="I65" s="8"/>
      <c r="J65" s="8"/>
      <c r="K65" s="78" t="s">
        <v>5</v>
      </c>
      <c r="L65" s="78"/>
      <c r="M65" s="12" t="s">
        <v>48</v>
      </c>
      <c r="N65" s="8"/>
      <c r="O65" s="8"/>
      <c r="P65" s="8"/>
      <c r="Q65" s="8"/>
    </row>
    <row r="66" spans="1:17" ht="15.75" customHeight="1">
      <c r="A66" s="64" t="s">
        <v>6</v>
      </c>
      <c r="B66" s="65" t="s">
        <v>7</v>
      </c>
      <c r="C66" s="65"/>
      <c r="D66" s="65"/>
      <c r="E66" s="65" t="s">
        <v>8</v>
      </c>
      <c r="F66" s="64" t="s">
        <v>9</v>
      </c>
      <c r="G66" s="64"/>
      <c r="H66" s="64"/>
      <c r="I66" s="63" t="s">
        <v>10</v>
      </c>
      <c r="J66" s="64" t="s">
        <v>11</v>
      </c>
      <c r="K66" s="64"/>
      <c r="L66" s="64"/>
      <c r="M66" s="64"/>
      <c r="N66" s="64" t="s">
        <v>12</v>
      </c>
      <c r="O66" s="64"/>
      <c r="P66" s="64"/>
      <c r="Q66" s="64"/>
    </row>
    <row r="67" spans="1:17" ht="42" customHeight="1">
      <c r="A67" s="64"/>
      <c r="B67" s="65"/>
      <c r="C67" s="65"/>
      <c r="D67" s="65"/>
      <c r="E67" s="65"/>
      <c r="F67" s="26" t="s">
        <v>13</v>
      </c>
      <c r="G67" s="26" t="s">
        <v>14</v>
      </c>
      <c r="H67" s="26" t="s">
        <v>15</v>
      </c>
      <c r="I67" s="63"/>
      <c r="J67" s="26" t="s">
        <v>16</v>
      </c>
      <c r="K67" s="26" t="s">
        <v>17</v>
      </c>
      <c r="L67" s="26" t="s">
        <v>18</v>
      </c>
      <c r="M67" s="26" t="s">
        <v>19</v>
      </c>
      <c r="N67" s="26" t="s">
        <v>20</v>
      </c>
      <c r="O67" s="26" t="s">
        <v>21</v>
      </c>
      <c r="P67" s="26" t="s">
        <v>22</v>
      </c>
      <c r="Q67" s="26" t="s">
        <v>23</v>
      </c>
    </row>
    <row r="68" spans="1:17" ht="12" customHeight="1">
      <c r="A68" s="27">
        <v>1</v>
      </c>
      <c r="B68" s="62">
        <v>2</v>
      </c>
      <c r="C68" s="63"/>
      <c r="D68" s="63"/>
      <c r="E68" s="28">
        <v>3</v>
      </c>
      <c r="F68" s="28">
        <v>5</v>
      </c>
      <c r="G68" s="28">
        <v>6</v>
      </c>
      <c r="H68" s="28">
        <v>7</v>
      </c>
      <c r="I68" s="28">
        <v>8</v>
      </c>
      <c r="J68" s="28">
        <v>9</v>
      </c>
      <c r="K68" s="28">
        <v>10</v>
      </c>
      <c r="L68" s="28">
        <v>11</v>
      </c>
      <c r="M68" s="28">
        <v>12</v>
      </c>
      <c r="N68" s="28">
        <v>13</v>
      </c>
      <c r="O68" s="28">
        <v>14</v>
      </c>
      <c r="P68" s="28">
        <v>15</v>
      </c>
      <c r="Q68" s="28">
        <v>16</v>
      </c>
    </row>
    <row r="69" spans="1:17" ht="35.1" customHeight="1">
      <c r="A69" s="29" t="str">
        <f>A9</f>
        <v>2-й Завтрак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1"/>
    </row>
    <row r="70" spans="1:17" ht="35.1" customHeight="1">
      <c r="A70" s="5" t="s">
        <v>65</v>
      </c>
      <c r="B70" s="52" t="s">
        <v>38</v>
      </c>
      <c r="C70" s="52"/>
      <c r="D70" s="52"/>
      <c r="E70" s="4">
        <v>200</v>
      </c>
      <c r="F70" s="27">
        <v>3</v>
      </c>
      <c r="G70" s="5">
        <v>2.6</v>
      </c>
      <c r="H70" s="5">
        <v>24.8</v>
      </c>
      <c r="I70" s="5">
        <v>134.15</v>
      </c>
      <c r="J70" s="5">
        <v>0.04</v>
      </c>
      <c r="K70" s="4">
        <v>1</v>
      </c>
      <c r="L70" s="4">
        <v>0.01</v>
      </c>
      <c r="M70" s="4">
        <v>0</v>
      </c>
      <c r="N70" s="5">
        <v>121</v>
      </c>
      <c r="O70" s="5">
        <v>90</v>
      </c>
      <c r="P70" s="5">
        <v>14</v>
      </c>
      <c r="Q70" s="5">
        <v>1</v>
      </c>
    </row>
    <row r="71" spans="1:17" ht="35.1" customHeight="1">
      <c r="A71" s="5" t="s">
        <v>83</v>
      </c>
      <c r="B71" s="52" t="s">
        <v>84</v>
      </c>
      <c r="C71" s="52"/>
      <c r="D71" s="52"/>
      <c r="E71" s="5">
        <v>30</v>
      </c>
      <c r="F71" s="27">
        <v>4.5</v>
      </c>
      <c r="G71" s="5">
        <v>4.5</v>
      </c>
      <c r="H71" s="5">
        <v>7.4</v>
      </c>
      <c r="I71" s="5">
        <v>88</v>
      </c>
      <c r="J71" s="5">
        <v>0.08</v>
      </c>
      <c r="K71" s="5">
        <v>3</v>
      </c>
      <c r="L71" s="5">
        <v>0.02</v>
      </c>
      <c r="M71" s="4">
        <v>0</v>
      </c>
      <c r="N71" s="5">
        <v>252</v>
      </c>
      <c r="O71" s="5">
        <v>189</v>
      </c>
      <c r="P71" s="5">
        <v>29</v>
      </c>
      <c r="Q71" s="5">
        <v>2</v>
      </c>
    </row>
    <row r="72" spans="1:17" ht="35.1" customHeight="1">
      <c r="A72" s="66" t="str">
        <f>A12</f>
        <v>Итого за 2-й Завтрак</v>
      </c>
      <c r="B72" s="66"/>
      <c r="C72" s="66"/>
      <c r="D72" s="66"/>
      <c r="E72" s="66"/>
      <c r="F72" s="27">
        <f t="shared" ref="F72:Q72" si="9">SUM(F70:F71)</f>
        <v>7.5</v>
      </c>
      <c r="G72" s="27">
        <f t="shared" si="9"/>
        <v>7.1</v>
      </c>
      <c r="H72" s="27">
        <f t="shared" si="9"/>
        <v>32.200000000000003</v>
      </c>
      <c r="I72" s="27">
        <f t="shared" si="9"/>
        <v>222.15</v>
      </c>
      <c r="J72" s="27">
        <f t="shared" si="9"/>
        <v>0.12</v>
      </c>
      <c r="K72" s="27">
        <f t="shared" si="9"/>
        <v>4</v>
      </c>
      <c r="L72" s="27">
        <f t="shared" si="9"/>
        <v>0.03</v>
      </c>
      <c r="M72" s="27">
        <f t="shared" si="9"/>
        <v>0</v>
      </c>
      <c r="N72" s="27">
        <f t="shared" si="9"/>
        <v>373</v>
      </c>
      <c r="O72" s="27">
        <f t="shared" si="9"/>
        <v>279</v>
      </c>
      <c r="P72" s="27">
        <f t="shared" si="9"/>
        <v>43</v>
      </c>
      <c r="Q72" s="27">
        <f t="shared" si="9"/>
        <v>3</v>
      </c>
    </row>
    <row r="73" spans="1:17" ht="35.1" customHeight="1">
      <c r="A73" s="32" t="s">
        <v>24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4"/>
    </row>
    <row r="74" spans="1:17" ht="35.1" customHeight="1">
      <c r="A74" s="4" t="s">
        <v>67</v>
      </c>
      <c r="B74" s="49" t="s">
        <v>40</v>
      </c>
      <c r="C74" s="50"/>
      <c r="D74" s="51"/>
      <c r="E74" s="4" t="s">
        <v>34</v>
      </c>
      <c r="F74" s="4">
        <v>5.3</v>
      </c>
      <c r="G74" s="4">
        <v>4.4000000000000004</v>
      </c>
      <c r="H74" s="4">
        <v>13.6</v>
      </c>
      <c r="I74" s="4">
        <v>114.8</v>
      </c>
      <c r="J74" s="5">
        <v>0</v>
      </c>
      <c r="K74" s="5">
        <v>4.9000000000000004</v>
      </c>
      <c r="L74" s="5">
        <v>15</v>
      </c>
      <c r="M74" s="5">
        <v>2.2000000000000002</v>
      </c>
      <c r="N74" s="5">
        <v>88.1</v>
      </c>
      <c r="O74" s="5">
        <v>90.9</v>
      </c>
      <c r="P74" s="5">
        <v>13.9</v>
      </c>
      <c r="Q74" s="5">
        <v>0.8</v>
      </c>
    </row>
    <row r="75" spans="1:17" ht="35.1" customHeight="1">
      <c r="A75" s="5" t="s">
        <v>82</v>
      </c>
      <c r="B75" s="52" t="s">
        <v>71</v>
      </c>
      <c r="C75" s="52"/>
      <c r="D75" s="52"/>
      <c r="E75" s="4" t="s">
        <v>108</v>
      </c>
      <c r="F75" s="27">
        <v>17.5</v>
      </c>
      <c r="G75" s="5">
        <v>12.4</v>
      </c>
      <c r="H75" s="5">
        <v>27</v>
      </c>
      <c r="I75" s="5">
        <v>194</v>
      </c>
      <c r="J75" s="5">
        <v>0.1</v>
      </c>
      <c r="K75" s="5">
        <v>4.5999999999999996</v>
      </c>
      <c r="L75" s="4">
        <v>0.1</v>
      </c>
      <c r="M75" s="4">
        <v>0.2</v>
      </c>
      <c r="N75" s="5">
        <v>24.5</v>
      </c>
      <c r="O75" s="5">
        <v>18.3</v>
      </c>
      <c r="P75" s="5">
        <v>13.3</v>
      </c>
      <c r="Q75" s="5">
        <v>0.9</v>
      </c>
    </row>
    <row r="76" spans="1:17" ht="35.1" customHeight="1">
      <c r="A76" s="5" t="s">
        <v>64</v>
      </c>
      <c r="B76" s="52" t="s">
        <v>39</v>
      </c>
      <c r="C76" s="52"/>
      <c r="D76" s="52"/>
      <c r="E76" s="4" t="s">
        <v>32</v>
      </c>
      <c r="F76" s="27">
        <v>3.4</v>
      </c>
      <c r="G76" s="5">
        <v>8.3000000000000007</v>
      </c>
      <c r="H76" s="5">
        <v>22.4</v>
      </c>
      <c r="I76" s="5">
        <v>150.55000000000001</v>
      </c>
      <c r="J76" s="4">
        <v>0.03</v>
      </c>
      <c r="K76" s="4">
        <v>0</v>
      </c>
      <c r="L76" s="4">
        <v>0.1</v>
      </c>
      <c r="M76" s="4">
        <v>0.4</v>
      </c>
      <c r="N76" s="5">
        <v>4</v>
      </c>
      <c r="O76" s="5">
        <v>73.2</v>
      </c>
      <c r="P76" s="5">
        <v>22.8</v>
      </c>
      <c r="Q76" s="5">
        <v>0.7</v>
      </c>
    </row>
    <row r="77" spans="1:17" ht="35.1" customHeight="1">
      <c r="A77" s="5" t="s">
        <v>50</v>
      </c>
      <c r="B77" s="52" t="s">
        <v>101</v>
      </c>
      <c r="C77" s="52"/>
      <c r="D77" s="52"/>
      <c r="E77" s="4" t="s">
        <v>34</v>
      </c>
      <c r="F77" s="27">
        <v>0.3</v>
      </c>
      <c r="G77" s="5">
        <v>0</v>
      </c>
      <c r="H77" s="5">
        <v>15.2</v>
      </c>
      <c r="I77" s="21">
        <v>61</v>
      </c>
      <c r="J77" s="5">
        <v>0</v>
      </c>
      <c r="K77" s="5">
        <v>3</v>
      </c>
      <c r="L77" s="5">
        <v>0</v>
      </c>
      <c r="M77" s="4">
        <v>0</v>
      </c>
      <c r="N77" s="5">
        <v>7.4</v>
      </c>
      <c r="O77" s="5">
        <v>9</v>
      </c>
      <c r="P77" s="5">
        <v>5</v>
      </c>
      <c r="Q77" s="5">
        <v>0.1</v>
      </c>
    </row>
    <row r="78" spans="1:17" ht="35.1" customHeight="1">
      <c r="A78" s="4" t="s">
        <v>29</v>
      </c>
      <c r="B78" s="52" t="s">
        <v>37</v>
      </c>
      <c r="C78" s="52"/>
      <c r="D78" s="52"/>
      <c r="E78" s="5">
        <v>40</v>
      </c>
      <c r="F78" s="27">
        <v>2.6</v>
      </c>
      <c r="G78" s="5">
        <v>0.5</v>
      </c>
      <c r="H78" s="5">
        <v>15.8</v>
      </c>
      <c r="I78" s="5">
        <v>78.239999999999995</v>
      </c>
      <c r="J78" s="5">
        <v>0.1</v>
      </c>
      <c r="K78" s="4">
        <v>0</v>
      </c>
      <c r="L78" s="4">
        <v>0</v>
      </c>
      <c r="M78" s="4">
        <v>1.6</v>
      </c>
      <c r="N78" s="5">
        <v>11.6</v>
      </c>
      <c r="O78" s="5">
        <v>13.4</v>
      </c>
      <c r="P78" s="5">
        <v>55.8</v>
      </c>
      <c r="Q78" s="5">
        <v>3.2</v>
      </c>
    </row>
    <row r="79" spans="1:17" ht="35.1" customHeight="1">
      <c r="A79" s="66" t="s">
        <v>25</v>
      </c>
      <c r="B79" s="66"/>
      <c r="C79" s="66"/>
      <c r="D79" s="66"/>
      <c r="E79" s="66"/>
      <c r="F79" s="6">
        <f t="shared" ref="F79:Q79" si="10">SUM(F74:F78)</f>
        <v>29.1</v>
      </c>
      <c r="G79" s="6">
        <f t="shared" si="10"/>
        <v>25.6</v>
      </c>
      <c r="H79" s="6">
        <f t="shared" si="10"/>
        <v>94</v>
      </c>
      <c r="I79" s="6">
        <f t="shared" si="10"/>
        <v>598.59</v>
      </c>
      <c r="J79" s="6">
        <f t="shared" si="10"/>
        <v>0.23</v>
      </c>
      <c r="K79" s="6">
        <f t="shared" si="10"/>
        <v>12.5</v>
      </c>
      <c r="L79" s="6">
        <f t="shared" si="10"/>
        <v>15.2</v>
      </c>
      <c r="M79" s="6">
        <f t="shared" si="10"/>
        <v>4.4000000000000004</v>
      </c>
      <c r="N79" s="6">
        <f t="shared" si="10"/>
        <v>135.6</v>
      </c>
      <c r="O79" s="6">
        <f t="shared" si="10"/>
        <v>204.8</v>
      </c>
      <c r="P79" s="6">
        <f t="shared" si="10"/>
        <v>110.8</v>
      </c>
      <c r="Q79" s="6">
        <f t="shared" si="10"/>
        <v>5.7000000000000011</v>
      </c>
    </row>
    <row r="80" spans="1:17" ht="35.1" customHeight="1">
      <c r="A80" s="85" t="s">
        <v>26</v>
      </c>
      <c r="B80" s="85"/>
      <c r="C80" s="85"/>
      <c r="D80" s="85"/>
      <c r="E80" s="85"/>
      <c r="F80" s="28">
        <f t="shared" ref="F80:Q80" si="11">F72+F79</f>
        <v>36.6</v>
      </c>
      <c r="G80" s="28">
        <f t="shared" si="11"/>
        <v>32.700000000000003</v>
      </c>
      <c r="H80" s="28">
        <f t="shared" si="11"/>
        <v>126.2</v>
      </c>
      <c r="I80" s="28">
        <f t="shared" si="11"/>
        <v>820.74</v>
      </c>
      <c r="J80" s="28">
        <f t="shared" si="11"/>
        <v>0.35</v>
      </c>
      <c r="K80" s="28">
        <f t="shared" si="11"/>
        <v>16.5</v>
      </c>
      <c r="L80" s="28">
        <f t="shared" si="11"/>
        <v>15.229999999999999</v>
      </c>
      <c r="M80" s="28">
        <f t="shared" si="11"/>
        <v>4.4000000000000004</v>
      </c>
      <c r="N80" s="28">
        <f t="shared" si="11"/>
        <v>508.6</v>
      </c>
      <c r="O80" s="28">
        <f t="shared" si="11"/>
        <v>483.8</v>
      </c>
      <c r="P80" s="28">
        <f t="shared" si="11"/>
        <v>153.80000000000001</v>
      </c>
      <c r="Q80" s="28">
        <f t="shared" si="11"/>
        <v>8.7000000000000011</v>
      </c>
    </row>
    <row r="81" spans="1:17" ht="15.75" customHeight="1">
      <c r="A81" s="67" t="s">
        <v>0</v>
      </c>
      <c r="B81" s="67"/>
      <c r="C81" s="67"/>
      <c r="D81" s="67"/>
      <c r="E81" s="67"/>
      <c r="F81" s="67"/>
      <c r="G81" s="67"/>
      <c r="H81" s="67"/>
      <c r="I81" s="68" t="s">
        <v>47</v>
      </c>
      <c r="J81" s="68"/>
      <c r="K81" s="68"/>
      <c r="L81" s="68"/>
      <c r="M81" s="68"/>
      <c r="N81" s="68"/>
      <c r="O81" s="68"/>
      <c r="P81" s="68"/>
      <c r="Q81" s="68"/>
    </row>
    <row r="82" spans="1:17" ht="95.25" customHeight="1">
      <c r="A82" s="69" t="s">
        <v>97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1.1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2.95" customHeight="1">
      <c r="A84" s="9"/>
      <c r="B84" s="10"/>
      <c r="C84" s="8"/>
      <c r="D84" s="8"/>
      <c r="E84" s="8"/>
      <c r="F84" s="75" t="s">
        <v>1</v>
      </c>
      <c r="G84" s="75"/>
      <c r="H84" s="8" t="s">
        <v>31</v>
      </c>
      <c r="I84" s="8"/>
      <c r="J84" s="8"/>
      <c r="K84" s="76" t="s">
        <v>3</v>
      </c>
      <c r="L84" s="76"/>
      <c r="M84" s="8"/>
      <c r="N84" s="8"/>
      <c r="O84" s="8"/>
      <c r="P84" s="8"/>
      <c r="Q84" s="8"/>
    </row>
    <row r="85" spans="1:17" ht="12.95" customHeight="1">
      <c r="A85" s="7"/>
      <c r="B85" s="8"/>
      <c r="C85" s="8"/>
      <c r="D85" s="8"/>
      <c r="E85" s="8"/>
      <c r="F85" s="77" t="s">
        <v>4</v>
      </c>
      <c r="G85" s="77"/>
      <c r="H85" s="11">
        <v>1</v>
      </c>
      <c r="I85" s="8"/>
      <c r="J85" s="8"/>
      <c r="K85" s="78" t="s">
        <v>5</v>
      </c>
      <c r="L85" s="78"/>
      <c r="M85" s="12" t="s">
        <v>48</v>
      </c>
      <c r="N85" s="8"/>
      <c r="O85" s="8"/>
      <c r="P85" s="8"/>
      <c r="Q85" s="8"/>
    </row>
    <row r="86" spans="1:17" ht="15.75" customHeight="1">
      <c r="A86" s="64" t="s">
        <v>6</v>
      </c>
      <c r="B86" s="65" t="s">
        <v>7</v>
      </c>
      <c r="C86" s="65"/>
      <c r="D86" s="65"/>
      <c r="E86" s="65" t="s">
        <v>8</v>
      </c>
      <c r="F86" s="64" t="s">
        <v>9</v>
      </c>
      <c r="G86" s="64"/>
      <c r="H86" s="64"/>
      <c r="I86" s="63" t="s">
        <v>10</v>
      </c>
      <c r="J86" s="64" t="s">
        <v>11</v>
      </c>
      <c r="K86" s="64"/>
      <c r="L86" s="64"/>
      <c r="M86" s="64"/>
      <c r="N86" s="64" t="s">
        <v>12</v>
      </c>
      <c r="O86" s="64"/>
      <c r="P86" s="64"/>
      <c r="Q86" s="64"/>
    </row>
    <row r="87" spans="1:17" ht="40.5" customHeight="1">
      <c r="A87" s="64"/>
      <c r="B87" s="65"/>
      <c r="C87" s="65"/>
      <c r="D87" s="65"/>
      <c r="E87" s="65"/>
      <c r="F87" s="26" t="s">
        <v>13</v>
      </c>
      <c r="G87" s="26" t="s">
        <v>14</v>
      </c>
      <c r="H87" s="26" t="s">
        <v>15</v>
      </c>
      <c r="I87" s="63"/>
      <c r="J87" s="26" t="s">
        <v>16</v>
      </c>
      <c r="K87" s="26" t="s">
        <v>17</v>
      </c>
      <c r="L87" s="26" t="s">
        <v>18</v>
      </c>
      <c r="M87" s="26" t="s">
        <v>19</v>
      </c>
      <c r="N87" s="26" t="s">
        <v>20</v>
      </c>
      <c r="O87" s="26" t="s">
        <v>21</v>
      </c>
      <c r="P87" s="26" t="s">
        <v>22</v>
      </c>
      <c r="Q87" s="26" t="s">
        <v>23</v>
      </c>
    </row>
    <row r="88" spans="1:17" ht="20.100000000000001" customHeight="1">
      <c r="A88" s="27">
        <v>1</v>
      </c>
      <c r="B88" s="62">
        <v>2</v>
      </c>
      <c r="C88" s="63"/>
      <c r="D88" s="63"/>
      <c r="E88" s="28">
        <v>3</v>
      </c>
      <c r="F88" s="28">
        <v>5</v>
      </c>
      <c r="G88" s="28">
        <v>6</v>
      </c>
      <c r="H88" s="28">
        <v>7</v>
      </c>
      <c r="I88" s="28">
        <v>8</v>
      </c>
      <c r="J88" s="28">
        <v>9</v>
      </c>
      <c r="K88" s="28">
        <v>10</v>
      </c>
      <c r="L88" s="28">
        <v>11</v>
      </c>
      <c r="M88" s="28">
        <v>12</v>
      </c>
      <c r="N88" s="28">
        <v>13</v>
      </c>
      <c r="O88" s="28">
        <v>14</v>
      </c>
      <c r="P88" s="28">
        <v>15</v>
      </c>
      <c r="Q88" s="28">
        <v>16</v>
      </c>
    </row>
    <row r="89" spans="1:17" ht="35.1" customHeight="1">
      <c r="A89" s="32" t="str">
        <f>A9</f>
        <v>2-й Завтрак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4"/>
    </row>
    <row r="90" spans="1:17" ht="35.1" customHeight="1">
      <c r="A90" s="5" t="s">
        <v>62</v>
      </c>
      <c r="B90" s="52" t="s">
        <v>100</v>
      </c>
      <c r="C90" s="52"/>
      <c r="D90" s="52"/>
      <c r="E90" s="4">
        <v>200</v>
      </c>
      <c r="F90" s="27">
        <v>0.6</v>
      </c>
      <c r="G90" s="4">
        <v>0.1</v>
      </c>
      <c r="H90" s="5">
        <v>45.7</v>
      </c>
      <c r="I90" s="5">
        <v>176</v>
      </c>
      <c r="J90" s="4">
        <v>1.1000000000000001</v>
      </c>
      <c r="K90" s="4">
        <v>0</v>
      </c>
      <c r="L90" s="4">
        <v>35.6</v>
      </c>
      <c r="M90" s="4">
        <v>6.5</v>
      </c>
      <c r="N90" s="4">
        <v>151.19999999999999</v>
      </c>
      <c r="O90" s="4">
        <v>327.60000000000002</v>
      </c>
      <c r="P90" s="4">
        <v>25.2</v>
      </c>
      <c r="Q90" s="4">
        <v>3.6</v>
      </c>
    </row>
    <row r="91" spans="1:17" ht="35.1" customHeight="1">
      <c r="A91" s="5" t="s">
        <v>29</v>
      </c>
      <c r="B91" s="52" t="s">
        <v>74</v>
      </c>
      <c r="C91" s="52"/>
      <c r="D91" s="52"/>
      <c r="E91" s="5">
        <v>30</v>
      </c>
      <c r="F91" s="27">
        <v>1.1299999999999999</v>
      </c>
      <c r="G91" s="5">
        <v>1.47</v>
      </c>
      <c r="H91" s="5">
        <v>11.16</v>
      </c>
      <c r="I91" s="5">
        <v>62.5</v>
      </c>
      <c r="J91" s="5">
        <v>0</v>
      </c>
      <c r="K91" s="5">
        <v>45</v>
      </c>
      <c r="L91" s="5">
        <v>0</v>
      </c>
      <c r="M91" s="4">
        <v>0.2</v>
      </c>
      <c r="N91" s="5">
        <v>0.53</v>
      </c>
      <c r="O91" s="5">
        <v>4.3</v>
      </c>
      <c r="P91" s="5">
        <v>13.5</v>
      </c>
      <c r="Q91" s="5">
        <v>0.2</v>
      </c>
    </row>
    <row r="92" spans="1:17" ht="35.1" customHeight="1">
      <c r="A92" s="66" t="str">
        <f>A12</f>
        <v>Итого за 2-й Завтрак</v>
      </c>
      <c r="B92" s="66"/>
      <c r="C92" s="66"/>
      <c r="D92" s="66"/>
      <c r="E92" s="66"/>
      <c r="F92" s="27">
        <f t="shared" ref="F92:Q92" si="12">SUM(F90:F91)</f>
        <v>1.73</v>
      </c>
      <c r="G92" s="27">
        <f t="shared" si="12"/>
        <v>1.57</v>
      </c>
      <c r="H92" s="27">
        <f t="shared" si="12"/>
        <v>56.86</v>
      </c>
      <c r="I92" s="27">
        <f t="shared" si="12"/>
        <v>238.5</v>
      </c>
      <c r="J92" s="27">
        <f t="shared" si="12"/>
        <v>1.1000000000000001</v>
      </c>
      <c r="K92" s="27">
        <f t="shared" si="12"/>
        <v>45</v>
      </c>
      <c r="L92" s="27">
        <f t="shared" si="12"/>
        <v>35.6</v>
      </c>
      <c r="M92" s="27">
        <f t="shared" si="12"/>
        <v>6.7</v>
      </c>
      <c r="N92" s="27">
        <f t="shared" si="12"/>
        <v>151.72999999999999</v>
      </c>
      <c r="O92" s="27">
        <f t="shared" si="12"/>
        <v>331.90000000000003</v>
      </c>
      <c r="P92" s="27">
        <f t="shared" si="12"/>
        <v>38.700000000000003</v>
      </c>
      <c r="Q92" s="27">
        <f t="shared" si="12"/>
        <v>3.8000000000000003</v>
      </c>
    </row>
    <row r="93" spans="1:17" ht="35.1" customHeight="1">
      <c r="A93" s="32" t="s">
        <v>24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4"/>
    </row>
    <row r="94" spans="1:17" ht="35.1" customHeight="1">
      <c r="A94" s="4" t="s">
        <v>53</v>
      </c>
      <c r="B94" s="52" t="s">
        <v>85</v>
      </c>
      <c r="C94" s="52"/>
      <c r="D94" s="52"/>
      <c r="E94" s="4">
        <v>200</v>
      </c>
      <c r="F94" s="4">
        <v>2.9</v>
      </c>
      <c r="G94" s="4">
        <v>2.1</v>
      </c>
      <c r="H94" s="4">
        <v>18</v>
      </c>
      <c r="I94" s="4">
        <v>107.27</v>
      </c>
      <c r="J94" s="6">
        <v>0.03</v>
      </c>
      <c r="K94" s="6">
        <v>5.4</v>
      </c>
      <c r="L94" s="38">
        <v>0</v>
      </c>
      <c r="M94" s="6">
        <v>2.6</v>
      </c>
      <c r="N94" s="6">
        <v>10.99</v>
      </c>
      <c r="O94" s="6">
        <v>23.03</v>
      </c>
      <c r="P94" s="6">
        <v>7.4</v>
      </c>
      <c r="Q94" s="6">
        <v>0.3</v>
      </c>
    </row>
    <row r="95" spans="1:17" ht="35.1" customHeight="1">
      <c r="A95" s="5" t="s">
        <v>86</v>
      </c>
      <c r="B95" s="52" t="s">
        <v>87</v>
      </c>
      <c r="C95" s="52"/>
      <c r="D95" s="52"/>
      <c r="E95" s="5" t="s">
        <v>108</v>
      </c>
      <c r="F95" s="27">
        <v>11.63</v>
      </c>
      <c r="G95" s="5">
        <v>9.67</v>
      </c>
      <c r="H95" s="5">
        <v>48.4</v>
      </c>
      <c r="I95" s="5">
        <v>328</v>
      </c>
      <c r="J95" s="5">
        <v>0.1</v>
      </c>
      <c r="K95" s="5">
        <v>23.5</v>
      </c>
      <c r="L95" s="5">
        <v>0</v>
      </c>
      <c r="M95" s="5">
        <v>0.7</v>
      </c>
      <c r="N95" s="5">
        <v>44.9</v>
      </c>
      <c r="O95" s="5">
        <v>60</v>
      </c>
      <c r="P95" s="5">
        <v>21.2</v>
      </c>
      <c r="Q95" s="5">
        <v>1.2</v>
      </c>
    </row>
    <row r="96" spans="1:17" ht="35.1" customHeight="1">
      <c r="A96" s="5" t="s">
        <v>52</v>
      </c>
      <c r="B96" s="52" t="s">
        <v>76</v>
      </c>
      <c r="C96" s="52"/>
      <c r="D96" s="52"/>
      <c r="E96" s="4" t="s">
        <v>32</v>
      </c>
      <c r="F96" s="27">
        <v>3.6</v>
      </c>
      <c r="G96" s="5">
        <v>4.8</v>
      </c>
      <c r="H96" s="5">
        <v>37.1</v>
      </c>
      <c r="I96" s="5">
        <v>183.8</v>
      </c>
      <c r="J96" s="5">
        <v>0</v>
      </c>
      <c r="K96" s="5">
        <v>0</v>
      </c>
      <c r="L96" s="5">
        <v>4.5</v>
      </c>
      <c r="M96" s="5">
        <v>1.3</v>
      </c>
      <c r="N96" s="5">
        <v>38.9</v>
      </c>
      <c r="O96" s="5">
        <v>172</v>
      </c>
      <c r="P96" s="5">
        <v>17.399999999999999</v>
      </c>
      <c r="Q96" s="5">
        <v>0.3</v>
      </c>
    </row>
    <row r="97" spans="1:17" ht="35.1" customHeight="1">
      <c r="A97" s="5">
        <v>430</v>
      </c>
      <c r="B97" s="52" t="s">
        <v>42</v>
      </c>
      <c r="C97" s="52"/>
      <c r="D97" s="52"/>
      <c r="E97" s="5">
        <v>200</v>
      </c>
      <c r="F97" s="27">
        <v>0</v>
      </c>
      <c r="G97" s="5">
        <v>0</v>
      </c>
      <c r="H97" s="5">
        <v>15</v>
      </c>
      <c r="I97" s="5">
        <v>60</v>
      </c>
      <c r="J97" s="5">
        <v>0</v>
      </c>
      <c r="K97" s="5">
        <v>0</v>
      </c>
      <c r="L97" s="5">
        <v>0</v>
      </c>
      <c r="M97" s="4">
        <v>0</v>
      </c>
      <c r="N97" s="5">
        <v>5</v>
      </c>
      <c r="O97" s="5">
        <v>8</v>
      </c>
      <c r="P97" s="5">
        <v>4</v>
      </c>
      <c r="Q97" s="5">
        <v>1</v>
      </c>
    </row>
    <row r="98" spans="1:17" ht="35.1" customHeight="1">
      <c r="A98" s="4" t="s">
        <v>29</v>
      </c>
      <c r="B98" s="52" t="s">
        <v>37</v>
      </c>
      <c r="C98" s="52"/>
      <c r="D98" s="52"/>
      <c r="E98" s="5">
        <v>40</v>
      </c>
      <c r="F98" s="27">
        <v>2.6</v>
      </c>
      <c r="G98" s="5">
        <v>0.5</v>
      </c>
      <c r="H98" s="5">
        <v>15.8</v>
      </c>
      <c r="I98" s="5">
        <v>78.239999999999995</v>
      </c>
      <c r="J98" s="5">
        <v>0.1</v>
      </c>
      <c r="K98" s="4">
        <v>0</v>
      </c>
      <c r="L98" s="4">
        <v>0</v>
      </c>
      <c r="M98" s="4">
        <v>1.6</v>
      </c>
      <c r="N98" s="5">
        <v>11.6</v>
      </c>
      <c r="O98" s="5">
        <v>13.4</v>
      </c>
      <c r="P98" s="5">
        <v>55.8</v>
      </c>
      <c r="Q98" s="5">
        <v>3.2</v>
      </c>
    </row>
    <row r="99" spans="1:17" ht="35.1" customHeight="1">
      <c r="A99" s="66" t="s">
        <v>25</v>
      </c>
      <c r="B99" s="66"/>
      <c r="C99" s="66"/>
      <c r="D99" s="66"/>
      <c r="E99" s="66"/>
      <c r="F99" s="6">
        <f t="shared" ref="F99:Q99" si="13">SUM(F94:F98)</f>
        <v>20.730000000000004</v>
      </c>
      <c r="G99" s="6">
        <f t="shared" si="13"/>
        <v>17.07</v>
      </c>
      <c r="H99" s="6">
        <f t="shared" si="13"/>
        <v>134.30000000000001</v>
      </c>
      <c r="I99" s="6">
        <f t="shared" si="13"/>
        <v>757.31</v>
      </c>
      <c r="J99" s="6">
        <f t="shared" si="13"/>
        <v>0.23</v>
      </c>
      <c r="K99" s="6">
        <f t="shared" si="13"/>
        <v>28.9</v>
      </c>
      <c r="L99" s="6">
        <f t="shared" si="13"/>
        <v>4.5</v>
      </c>
      <c r="M99" s="6">
        <f t="shared" si="13"/>
        <v>6.1999999999999993</v>
      </c>
      <c r="N99" s="6">
        <f t="shared" si="13"/>
        <v>111.38999999999999</v>
      </c>
      <c r="O99" s="6">
        <f t="shared" si="13"/>
        <v>276.42999999999995</v>
      </c>
      <c r="P99" s="6">
        <f t="shared" si="13"/>
        <v>105.8</v>
      </c>
      <c r="Q99" s="6">
        <f t="shared" si="13"/>
        <v>6</v>
      </c>
    </row>
    <row r="100" spans="1:17" ht="35.1" customHeight="1">
      <c r="A100" s="85" t="s">
        <v>26</v>
      </c>
      <c r="B100" s="85"/>
      <c r="C100" s="85"/>
      <c r="D100" s="85"/>
      <c r="E100" s="85"/>
      <c r="F100" s="15">
        <f t="shared" ref="F100:Q100" si="14">F99+F92</f>
        <v>22.460000000000004</v>
      </c>
      <c r="G100" s="15">
        <f t="shared" si="14"/>
        <v>18.64</v>
      </c>
      <c r="H100" s="15">
        <f t="shared" si="14"/>
        <v>191.16000000000003</v>
      </c>
      <c r="I100" s="15">
        <f t="shared" si="14"/>
        <v>995.81</v>
      </c>
      <c r="J100" s="15">
        <f t="shared" si="14"/>
        <v>1.33</v>
      </c>
      <c r="K100" s="15">
        <f t="shared" si="14"/>
        <v>73.900000000000006</v>
      </c>
      <c r="L100" s="15">
        <f t="shared" si="14"/>
        <v>40.1</v>
      </c>
      <c r="M100" s="15">
        <f t="shared" si="14"/>
        <v>12.899999999999999</v>
      </c>
      <c r="N100" s="15">
        <f t="shared" si="14"/>
        <v>263.12</v>
      </c>
      <c r="O100" s="15">
        <f t="shared" si="14"/>
        <v>608.32999999999993</v>
      </c>
      <c r="P100" s="15">
        <f t="shared" si="14"/>
        <v>144.5</v>
      </c>
      <c r="Q100" s="15">
        <f t="shared" si="14"/>
        <v>9.8000000000000007</v>
      </c>
    </row>
    <row r="101" spans="1:17" ht="15.75" customHeight="1">
      <c r="A101" s="67" t="s">
        <v>0</v>
      </c>
      <c r="B101" s="67"/>
      <c r="C101" s="67"/>
      <c r="D101" s="67"/>
      <c r="E101" s="67"/>
      <c r="F101" s="67"/>
      <c r="G101" s="67"/>
      <c r="H101" s="67"/>
      <c r="I101" s="68" t="s">
        <v>47</v>
      </c>
      <c r="J101" s="68"/>
      <c r="K101" s="68"/>
      <c r="L101" s="68"/>
      <c r="M101" s="68"/>
      <c r="N101" s="68"/>
      <c r="O101" s="68"/>
      <c r="P101" s="68"/>
      <c r="Q101" s="68"/>
    </row>
    <row r="102" spans="1:17" ht="95.25" customHeight="1">
      <c r="A102" s="69" t="s">
        <v>97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1.1" customHeight="1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20.100000000000001" customHeight="1">
      <c r="A104" s="16"/>
      <c r="B104" s="17"/>
      <c r="F104" s="70" t="s">
        <v>1</v>
      </c>
      <c r="G104" s="70"/>
      <c r="H104" s="18" t="s">
        <v>70</v>
      </c>
      <c r="K104" s="71" t="s">
        <v>3</v>
      </c>
      <c r="L104" s="71"/>
    </row>
    <row r="105" spans="1:17" ht="20.100000000000001" customHeight="1">
      <c r="F105" s="72" t="s">
        <v>4</v>
      </c>
      <c r="G105" s="72"/>
      <c r="H105" s="20">
        <v>1</v>
      </c>
      <c r="K105" s="73" t="s">
        <v>5</v>
      </c>
      <c r="L105" s="73"/>
      <c r="M105" s="74" t="s">
        <v>48</v>
      </c>
      <c r="N105" s="74"/>
    </row>
    <row r="106" spans="1:17" ht="20.100000000000001" customHeight="1">
      <c r="A106" s="64" t="s">
        <v>6</v>
      </c>
      <c r="B106" s="65" t="s">
        <v>7</v>
      </c>
      <c r="C106" s="65"/>
      <c r="D106" s="65"/>
      <c r="E106" s="65" t="s">
        <v>8</v>
      </c>
      <c r="F106" s="64" t="s">
        <v>9</v>
      </c>
      <c r="G106" s="64"/>
      <c r="H106" s="64"/>
      <c r="I106" s="63" t="s">
        <v>10</v>
      </c>
      <c r="J106" s="64" t="s">
        <v>11</v>
      </c>
      <c r="K106" s="64"/>
      <c r="L106" s="64"/>
      <c r="M106" s="64"/>
      <c r="N106" s="64" t="s">
        <v>12</v>
      </c>
      <c r="O106" s="64"/>
      <c r="P106" s="64"/>
      <c r="Q106" s="64"/>
    </row>
    <row r="107" spans="1:17" ht="20.100000000000001" customHeight="1">
      <c r="A107" s="64"/>
      <c r="B107" s="65"/>
      <c r="C107" s="65"/>
      <c r="D107" s="65"/>
      <c r="E107" s="65"/>
      <c r="F107" s="26" t="s">
        <v>13</v>
      </c>
      <c r="G107" s="26" t="s">
        <v>14</v>
      </c>
      <c r="H107" s="26" t="s">
        <v>15</v>
      </c>
      <c r="I107" s="63"/>
      <c r="J107" s="26" t="s">
        <v>16</v>
      </c>
      <c r="K107" s="26" t="s">
        <v>17</v>
      </c>
      <c r="L107" s="26" t="s">
        <v>18</v>
      </c>
      <c r="M107" s="26" t="s">
        <v>19</v>
      </c>
      <c r="N107" s="26" t="s">
        <v>20</v>
      </c>
      <c r="O107" s="26" t="s">
        <v>21</v>
      </c>
      <c r="P107" s="26" t="s">
        <v>22</v>
      </c>
      <c r="Q107" s="26" t="s">
        <v>23</v>
      </c>
    </row>
    <row r="108" spans="1:17" ht="15.75" customHeight="1">
      <c r="A108" s="27">
        <v>1</v>
      </c>
      <c r="B108" s="62">
        <v>2</v>
      </c>
      <c r="C108" s="63"/>
      <c r="D108" s="63"/>
      <c r="E108" s="28">
        <v>3</v>
      </c>
      <c r="F108" s="28">
        <v>5</v>
      </c>
      <c r="G108" s="28">
        <v>6</v>
      </c>
      <c r="H108" s="28">
        <v>7</v>
      </c>
      <c r="I108" s="28">
        <v>8</v>
      </c>
      <c r="J108" s="28">
        <v>9</v>
      </c>
      <c r="K108" s="28">
        <v>10</v>
      </c>
      <c r="L108" s="28">
        <v>11</v>
      </c>
      <c r="M108" s="28">
        <v>12</v>
      </c>
      <c r="N108" s="28">
        <v>13</v>
      </c>
      <c r="O108" s="28">
        <v>14</v>
      </c>
      <c r="P108" s="28">
        <v>15</v>
      </c>
      <c r="Q108" s="28">
        <v>16</v>
      </c>
    </row>
    <row r="109" spans="1:17" ht="35.1" customHeight="1">
      <c r="A109" s="32" t="s">
        <v>102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4"/>
    </row>
    <row r="110" spans="1:17" ht="35.1" customHeight="1">
      <c r="A110" s="5" t="s">
        <v>63</v>
      </c>
      <c r="B110" s="52" t="s">
        <v>80</v>
      </c>
      <c r="C110" s="52"/>
      <c r="D110" s="52"/>
      <c r="E110" s="5">
        <v>200</v>
      </c>
      <c r="F110" s="27">
        <v>0.3</v>
      </c>
      <c r="G110" s="5">
        <v>0.1</v>
      </c>
      <c r="H110" s="5">
        <v>11</v>
      </c>
      <c r="I110" s="5">
        <v>43</v>
      </c>
      <c r="J110" s="5">
        <v>0.1</v>
      </c>
      <c r="K110" s="4">
        <v>1.5</v>
      </c>
      <c r="L110" s="5">
        <v>0.1</v>
      </c>
      <c r="M110" s="4">
        <v>0.2</v>
      </c>
      <c r="N110" s="5">
        <v>125</v>
      </c>
      <c r="O110" s="5">
        <v>119</v>
      </c>
      <c r="P110" s="5">
        <v>18.899999999999999</v>
      </c>
      <c r="Q110" s="5">
        <v>0.4</v>
      </c>
    </row>
    <row r="111" spans="1:17" ht="35.1" customHeight="1">
      <c r="A111" s="5" t="s">
        <v>29</v>
      </c>
      <c r="B111" s="52" t="s">
        <v>74</v>
      </c>
      <c r="C111" s="52"/>
      <c r="D111" s="52"/>
      <c r="E111" s="5">
        <v>30</v>
      </c>
      <c r="F111" s="27">
        <v>1.1299999999999999</v>
      </c>
      <c r="G111" s="5">
        <v>1.47</v>
      </c>
      <c r="H111" s="5">
        <v>11.16</v>
      </c>
      <c r="I111" s="5">
        <v>62.5</v>
      </c>
      <c r="J111" s="5">
        <v>0</v>
      </c>
      <c r="K111" s="5">
        <v>45</v>
      </c>
      <c r="L111" s="5">
        <v>0</v>
      </c>
      <c r="M111" s="4">
        <v>0.2</v>
      </c>
      <c r="N111" s="5">
        <v>0.53</v>
      </c>
      <c r="O111" s="5">
        <v>4.3</v>
      </c>
      <c r="P111" s="5">
        <v>13.5</v>
      </c>
      <c r="Q111" s="5">
        <v>0.2</v>
      </c>
    </row>
    <row r="112" spans="1:17" ht="35.1" customHeight="1">
      <c r="A112" s="66" t="s">
        <v>99</v>
      </c>
      <c r="B112" s="66"/>
      <c r="C112" s="66"/>
      <c r="D112" s="66"/>
      <c r="E112" s="66"/>
      <c r="F112" s="27">
        <f t="shared" ref="F112:Q112" si="15">SUM(F110:F111)</f>
        <v>1.43</v>
      </c>
      <c r="G112" s="27">
        <f t="shared" si="15"/>
        <v>1.57</v>
      </c>
      <c r="H112" s="27">
        <f t="shared" si="15"/>
        <v>22.16</v>
      </c>
      <c r="I112" s="27">
        <f t="shared" si="15"/>
        <v>105.5</v>
      </c>
      <c r="J112" s="27">
        <f t="shared" si="15"/>
        <v>0.1</v>
      </c>
      <c r="K112" s="27">
        <f t="shared" si="15"/>
        <v>46.5</v>
      </c>
      <c r="L112" s="27">
        <f t="shared" si="15"/>
        <v>0.1</v>
      </c>
      <c r="M112" s="27">
        <f t="shared" si="15"/>
        <v>0.4</v>
      </c>
      <c r="N112" s="27">
        <f t="shared" si="15"/>
        <v>125.53</v>
      </c>
      <c r="O112" s="27">
        <f t="shared" si="15"/>
        <v>123.3</v>
      </c>
      <c r="P112" s="27">
        <f t="shared" si="15"/>
        <v>32.4</v>
      </c>
      <c r="Q112" s="27">
        <f t="shared" si="15"/>
        <v>0.60000000000000009</v>
      </c>
    </row>
    <row r="113" spans="1:17" ht="35.1" customHeight="1">
      <c r="A113" s="32" t="s">
        <v>24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4"/>
    </row>
    <row r="114" spans="1:17" ht="35.1" customHeight="1">
      <c r="A114" s="4" t="s">
        <v>69</v>
      </c>
      <c r="B114" s="52" t="s">
        <v>77</v>
      </c>
      <c r="C114" s="52"/>
      <c r="D114" s="52"/>
      <c r="E114" s="4" t="s">
        <v>94</v>
      </c>
      <c r="F114" s="4">
        <v>9.3000000000000007</v>
      </c>
      <c r="G114" s="4">
        <v>8.1</v>
      </c>
      <c r="H114" s="4">
        <v>24.9</v>
      </c>
      <c r="I114" s="4">
        <v>203.04</v>
      </c>
      <c r="J114" s="5">
        <v>0</v>
      </c>
      <c r="K114" s="5">
        <v>5.4</v>
      </c>
      <c r="L114" s="5">
        <v>0</v>
      </c>
      <c r="M114" s="5">
        <v>2.6</v>
      </c>
      <c r="N114" s="5">
        <v>10.5</v>
      </c>
      <c r="O114" s="5">
        <v>22.8</v>
      </c>
      <c r="P114" s="5">
        <v>7.4</v>
      </c>
      <c r="Q114" s="5">
        <v>0.4</v>
      </c>
    </row>
    <row r="115" spans="1:17" ht="35.1" customHeight="1">
      <c r="A115" s="5" t="s">
        <v>88</v>
      </c>
      <c r="B115" s="86" t="s">
        <v>35</v>
      </c>
      <c r="C115" s="87"/>
      <c r="D115" s="88"/>
      <c r="E115" s="5">
        <v>200</v>
      </c>
      <c r="F115" s="27">
        <v>20.399999999999999</v>
      </c>
      <c r="G115" s="5">
        <v>23</v>
      </c>
      <c r="H115" s="5">
        <v>37.5</v>
      </c>
      <c r="I115" s="5">
        <v>428</v>
      </c>
      <c r="J115" s="5">
        <v>0.06</v>
      </c>
      <c r="K115" s="5">
        <v>9</v>
      </c>
      <c r="L115" s="40">
        <v>0.08</v>
      </c>
      <c r="M115" s="5">
        <v>2.4</v>
      </c>
      <c r="N115" s="5">
        <v>41</v>
      </c>
      <c r="O115" s="5">
        <v>144</v>
      </c>
      <c r="P115" s="5">
        <v>19</v>
      </c>
      <c r="Q115" s="5">
        <v>1</v>
      </c>
    </row>
    <row r="116" spans="1:17" ht="35.1" customHeight="1">
      <c r="A116" s="5" t="s">
        <v>63</v>
      </c>
      <c r="B116" s="52" t="s">
        <v>42</v>
      </c>
      <c r="C116" s="52"/>
      <c r="D116" s="52"/>
      <c r="E116" s="5">
        <v>200</v>
      </c>
      <c r="F116" s="27">
        <v>0</v>
      </c>
      <c r="G116" s="5">
        <v>0</v>
      </c>
      <c r="H116" s="5">
        <v>15</v>
      </c>
      <c r="I116" s="5">
        <v>60</v>
      </c>
      <c r="J116" s="5">
        <v>0</v>
      </c>
      <c r="K116" s="5">
        <v>0</v>
      </c>
      <c r="L116" s="5">
        <v>0</v>
      </c>
      <c r="M116" s="4">
        <v>0</v>
      </c>
      <c r="N116" s="5">
        <v>5</v>
      </c>
      <c r="O116" s="5">
        <v>8</v>
      </c>
      <c r="P116" s="5">
        <v>4</v>
      </c>
      <c r="Q116" s="5">
        <v>1</v>
      </c>
    </row>
    <row r="117" spans="1:17" ht="35.1" customHeight="1">
      <c r="A117" s="4" t="s">
        <v>29</v>
      </c>
      <c r="B117" s="52" t="s">
        <v>37</v>
      </c>
      <c r="C117" s="52"/>
      <c r="D117" s="52"/>
      <c r="E117" s="5">
        <v>40</v>
      </c>
      <c r="F117" s="27">
        <v>2.6</v>
      </c>
      <c r="G117" s="5">
        <v>0.5</v>
      </c>
      <c r="H117" s="5">
        <v>15.8</v>
      </c>
      <c r="I117" s="5">
        <v>78.239999999999995</v>
      </c>
      <c r="J117" s="5">
        <v>0.1</v>
      </c>
      <c r="K117" s="4">
        <v>0</v>
      </c>
      <c r="L117" s="4">
        <v>0</v>
      </c>
      <c r="M117" s="4">
        <v>1.6</v>
      </c>
      <c r="N117" s="5">
        <v>11.6</v>
      </c>
      <c r="O117" s="5">
        <v>13.4</v>
      </c>
      <c r="P117" s="5">
        <v>55.8</v>
      </c>
      <c r="Q117" s="5">
        <v>3.2</v>
      </c>
    </row>
    <row r="118" spans="1:17" ht="35.1" customHeight="1">
      <c r="A118" s="66" t="s">
        <v>25</v>
      </c>
      <c r="B118" s="66"/>
      <c r="C118" s="66"/>
      <c r="D118" s="66"/>
      <c r="E118" s="66"/>
      <c r="F118" s="6">
        <f t="shared" ref="F118:Q118" si="16">SUM(F114:F117)</f>
        <v>32.299999999999997</v>
      </c>
      <c r="G118" s="6">
        <f t="shared" si="16"/>
        <v>31.6</v>
      </c>
      <c r="H118" s="6">
        <f t="shared" si="16"/>
        <v>93.2</v>
      </c>
      <c r="I118" s="6">
        <f t="shared" si="16"/>
        <v>769.28</v>
      </c>
      <c r="J118" s="6">
        <f t="shared" si="16"/>
        <v>0.16</v>
      </c>
      <c r="K118" s="6">
        <f t="shared" si="16"/>
        <v>14.4</v>
      </c>
      <c r="L118" s="6">
        <f t="shared" si="16"/>
        <v>0.08</v>
      </c>
      <c r="M118" s="6">
        <f t="shared" si="16"/>
        <v>6.6</v>
      </c>
      <c r="N118" s="6">
        <f t="shared" si="16"/>
        <v>68.099999999999994</v>
      </c>
      <c r="O118" s="6">
        <f t="shared" si="16"/>
        <v>188.20000000000002</v>
      </c>
      <c r="P118" s="6">
        <f t="shared" si="16"/>
        <v>86.199999999999989</v>
      </c>
      <c r="Q118" s="6">
        <f t="shared" si="16"/>
        <v>5.6</v>
      </c>
    </row>
    <row r="119" spans="1:17" ht="35.1" customHeight="1">
      <c r="A119" s="85" t="s">
        <v>26</v>
      </c>
      <c r="B119" s="85"/>
      <c r="C119" s="85"/>
      <c r="D119" s="85"/>
      <c r="E119" s="85"/>
      <c r="F119" s="28">
        <f t="shared" ref="F119:Q119" si="17">F112+F118</f>
        <v>33.729999999999997</v>
      </c>
      <c r="G119" s="28">
        <f t="shared" si="17"/>
        <v>33.17</v>
      </c>
      <c r="H119" s="28">
        <f t="shared" si="17"/>
        <v>115.36</v>
      </c>
      <c r="I119" s="28">
        <f t="shared" si="17"/>
        <v>874.78</v>
      </c>
      <c r="J119" s="28">
        <f t="shared" si="17"/>
        <v>0.26</v>
      </c>
      <c r="K119" s="28">
        <f t="shared" si="17"/>
        <v>60.9</v>
      </c>
      <c r="L119" s="28">
        <f t="shared" si="17"/>
        <v>0.18</v>
      </c>
      <c r="M119" s="28">
        <f t="shared" si="17"/>
        <v>7</v>
      </c>
      <c r="N119" s="28">
        <f t="shared" si="17"/>
        <v>193.63</v>
      </c>
      <c r="O119" s="28">
        <f t="shared" si="17"/>
        <v>311.5</v>
      </c>
      <c r="P119" s="28">
        <f t="shared" si="17"/>
        <v>118.6</v>
      </c>
      <c r="Q119" s="28">
        <f t="shared" si="17"/>
        <v>6.1999999999999993</v>
      </c>
    </row>
    <row r="120" spans="1:17" ht="15.75" customHeight="1">
      <c r="A120" s="67" t="s">
        <v>0</v>
      </c>
      <c r="B120" s="67"/>
      <c r="C120" s="67"/>
      <c r="D120" s="67"/>
      <c r="E120" s="67"/>
      <c r="F120" s="67"/>
      <c r="G120" s="67"/>
      <c r="H120" s="67"/>
      <c r="I120" s="68" t="s">
        <v>47</v>
      </c>
      <c r="J120" s="68"/>
      <c r="K120" s="68"/>
      <c r="L120" s="68"/>
      <c r="M120" s="68"/>
      <c r="N120" s="68"/>
      <c r="O120" s="68"/>
      <c r="P120" s="68"/>
      <c r="Q120" s="68"/>
    </row>
    <row r="121" spans="1:17" ht="95.25" customHeight="1">
      <c r="A121" s="69" t="s">
        <v>97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</row>
    <row r="122" spans="1:17" ht="11.1" customHeight="1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20.100000000000001" customHeight="1">
      <c r="A123" s="9"/>
      <c r="B123" s="10"/>
      <c r="C123" s="8"/>
      <c r="D123" s="8"/>
      <c r="E123" s="8"/>
      <c r="F123" s="75" t="s">
        <v>1</v>
      </c>
      <c r="G123" s="75"/>
      <c r="H123" s="8" t="s">
        <v>2</v>
      </c>
      <c r="I123" s="8"/>
      <c r="J123" s="8"/>
      <c r="K123" s="76" t="s">
        <v>3</v>
      </c>
      <c r="L123" s="76"/>
      <c r="M123" s="8"/>
      <c r="N123" s="8"/>
      <c r="O123" s="8"/>
      <c r="P123" s="8"/>
      <c r="Q123" s="8"/>
    </row>
    <row r="124" spans="1:17" ht="20.100000000000001" customHeight="1">
      <c r="A124" s="7"/>
      <c r="B124" s="8"/>
      <c r="C124" s="8"/>
      <c r="D124" s="8"/>
      <c r="E124" s="8"/>
      <c r="F124" s="77" t="s">
        <v>4</v>
      </c>
      <c r="G124" s="77"/>
      <c r="H124" s="11">
        <v>2</v>
      </c>
      <c r="I124" s="8"/>
      <c r="J124" s="8"/>
      <c r="K124" s="78" t="s">
        <v>5</v>
      </c>
      <c r="L124" s="78"/>
      <c r="M124" s="12" t="s">
        <v>48</v>
      </c>
      <c r="N124" s="8"/>
      <c r="O124" s="8"/>
      <c r="P124" s="8"/>
      <c r="Q124" s="8"/>
    </row>
    <row r="125" spans="1:17" ht="20.100000000000001" customHeight="1">
      <c r="A125" s="64" t="s">
        <v>6</v>
      </c>
      <c r="B125" s="65" t="s">
        <v>7</v>
      </c>
      <c r="C125" s="65"/>
      <c r="D125" s="65"/>
      <c r="E125" s="65" t="s">
        <v>8</v>
      </c>
      <c r="F125" s="64" t="s">
        <v>9</v>
      </c>
      <c r="G125" s="64"/>
      <c r="H125" s="64"/>
      <c r="I125" s="63" t="s">
        <v>10</v>
      </c>
      <c r="J125" s="64" t="s">
        <v>11</v>
      </c>
      <c r="K125" s="64"/>
      <c r="L125" s="64"/>
      <c r="M125" s="64"/>
      <c r="N125" s="64" t="s">
        <v>12</v>
      </c>
      <c r="O125" s="64"/>
      <c r="P125" s="64"/>
      <c r="Q125" s="64"/>
    </row>
    <row r="126" spans="1:17" ht="20.100000000000001" customHeight="1">
      <c r="A126" s="64"/>
      <c r="B126" s="65"/>
      <c r="C126" s="65"/>
      <c r="D126" s="65"/>
      <c r="E126" s="65"/>
      <c r="F126" s="26" t="s">
        <v>13</v>
      </c>
      <c r="G126" s="26" t="s">
        <v>14</v>
      </c>
      <c r="H126" s="26" t="s">
        <v>15</v>
      </c>
      <c r="I126" s="63"/>
      <c r="J126" s="26" t="s">
        <v>16</v>
      </c>
      <c r="K126" s="26" t="s">
        <v>17</v>
      </c>
      <c r="L126" s="26" t="s">
        <v>18</v>
      </c>
      <c r="M126" s="26" t="s">
        <v>19</v>
      </c>
      <c r="N126" s="26" t="s">
        <v>20</v>
      </c>
      <c r="O126" s="26" t="s">
        <v>21</v>
      </c>
      <c r="P126" s="26" t="s">
        <v>22</v>
      </c>
      <c r="Q126" s="26" t="s">
        <v>23</v>
      </c>
    </row>
    <row r="127" spans="1:17" ht="15.75" customHeight="1">
      <c r="A127" s="27">
        <v>1</v>
      </c>
      <c r="B127" s="62">
        <v>2</v>
      </c>
      <c r="C127" s="63"/>
      <c r="D127" s="63"/>
      <c r="E127" s="28">
        <v>3</v>
      </c>
      <c r="F127" s="28">
        <v>5</v>
      </c>
      <c r="G127" s="28">
        <v>6</v>
      </c>
      <c r="H127" s="28">
        <v>7</v>
      </c>
      <c r="I127" s="28">
        <v>8</v>
      </c>
      <c r="J127" s="28">
        <v>9</v>
      </c>
      <c r="K127" s="28">
        <v>10</v>
      </c>
      <c r="L127" s="28">
        <v>11</v>
      </c>
      <c r="M127" s="28">
        <v>12</v>
      </c>
      <c r="N127" s="28">
        <v>13</v>
      </c>
      <c r="O127" s="28">
        <v>14</v>
      </c>
      <c r="P127" s="28">
        <v>15</v>
      </c>
      <c r="Q127" s="28">
        <v>16</v>
      </c>
    </row>
    <row r="128" spans="1:17" ht="35.1" customHeight="1">
      <c r="A128" s="32" t="str">
        <f>A9</f>
        <v>2-й Завтрак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4"/>
    </row>
    <row r="129" spans="1:17" ht="35.1" customHeight="1">
      <c r="A129" s="5">
        <v>430</v>
      </c>
      <c r="B129" s="52" t="s">
        <v>42</v>
      </c>
      <c r="C129" s="52"/>
      <c r="D129" s="52"/>
      <c r="E129" s="5">
        <v>200</v>
      </c>
      <c r="F129" s="27">
        <v>0</v>
      </c>
      <c r="G129" s="5">
        <v>0</v>
      </c>
      <c r="H129" s="5">
        <v>15</v>
      </c>
      <c r="I129" s="5">
        <v>60</v>
      </c>
      <c r="J129" s="5">
        <v>0</v>
      </c>
      <c r="K129" s="5">
        <v>0</v>
      </c>
      <c r="L129" s="5">
        <v>0</v>
      </c>
      <c r="M129" s="4">
        <v>0</v>
      </c>
      <c r="N129" s="5">
        <v>5</v>
      </c>
      <c r="O129" s="5">
        <v>8</v>
      </c>
      <c r="P129" s="5">
        <v>4</v>
      </c>
      <c r="Q129" s="5">
        <v>1</v>
      </c>
    </row>
    <row r="130" spans="1:17" ht="35.1" customHeight="1">
      <c r="A130" s="5" t="s">
        <v>29</v>
      </c>
      <c r="B130" s="52" t="s">
        <v>74</v>
      </c>
      <c r="C130" s="52"/>
      <c r="D130" s="52"/>
      <c r="E130" s="5">
        <v>30</v>
      </c>
      <c r="F130" s="27">
        <v>1.1299999999999999</v>
      </c>
      <c r="G130" s="5">
        <v>1.47</v>
      </c>
      <c r="H130" s="5">
        <v>11.16</v>
      </c>
      <c r="I130" s="5">
        <v>62.5</v>
      </c>
      <c r="J130" s="5">
        <v>0</v>
      </c>
      <c r="K130" s="5">
        <v>45</v>
      </c>
      <c r="L130" s="5">
        <v>0</v>
      </c>
      <c r="M130" s="4">
        <v>0.2</v>
      </c>
      <c r="N130" s="5">
        <v>0.53</v>
      </c>
      <c r="O130" s="5">
        <v>4.3</v>
      </c>
      <c r="P130" s="5">
        <v>13.5</v>
      </c>
      <c r="Q130" s="5">
        <v>0.2</v>
      </c>
    </row>
    <row r="131" spans="1:17" ht="35.1" customHeight="1">
      <c r="A131" s="66" t="str">
        <f>A12</f>
        <v>Итого за 2-й Завтрак</v>
      </c>
      <c r="B131" s="66"/>
      <c r="C131" s="66"/>
      <c r="D131" s="66"/>
      <c r="E131" s="66"/>
      <c r="F131" s="27">
        <f t="shared" ref="F131:Q131" si="18">SUM(F129:F130)</f>
        <v>1.1299999999999999</v>
      </c>
      <c r="G131" s="27">
        <f t="shared" si="18"/>
        <v>1.47</v>
      </c>
      <c r="H131" s="27">
        <f t="shared" si="18"/>
        <v>26.16</v>
      </c>
      <c r="I131" s="27">
        <f t="shared" si="18"/>
        <v>122.5</v>
      </c>
      <c r="J131" s="27">
        <f t="shared" si="18"/>
        <v>0</v>
      </c>
      <c r="K131" s="27">
        <f t="shared" si="18"/>
        <v>45</v>
      </c>
      <c r="L131" s="27">
        <f t="shared" si="18"/>
        <v>0</v>
      </c>
      <c r="M131" s="27">
        <f t="shared" si="18"/>
        <v>0.2</v>
      </c>
      <c r="N131" s="27">
        <f t="shared" si="18"/>
        <v>5.53</v>
      </c>
      <c r="O131" s="27">
        <f t="shared" si="18"/>
        <v>12.3</v>
      </c>
      <c r="P131" s="27">
        <f t="shared" si="18"/>
        <v>17.5</v>
      </c>
      <c r="Q131" s="27">
        <f t="shared" si="18"/>
        <v>1.2</v>
      </c>
    </row>
    <row r="132" spans="1:17" ht="35.1" customHeight="1">
      <c r="A132" s="35" t="s">
        <v>24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41"/>
    </row>
    <row r="133" spans="1:17" ht="35.1" customHeight="1">
      <c r="A133" s="4" t="s">
        <v>51</v>
      </c>
      <c r="B133" s="52" t="s">
        <v>72</v>
      </c>
      <c r="C133" s="52"/>
      <c r="D133" s="52"/>
      <c r="E133" s="4">
        <v>200</v>
      </c>
      <c r="F133" s="4">
        <v>2.8</v>
      </c>
      <c r="G133" s="4">
        <v>3.6</v>
      </c>
      <c r="H133" s="4">
        <v>17.600000000000001</v>
      </c>
      <c r="I133" s="4">
        <v>113.97</v>
      </c>
      <c r="J133" s="5">
        <v>0.02</v>
      </c>
      <c r="K133" s="5">
        <v>4.08</v>
      </c>
      <c r="L133" s="4">
        <v>0</v>
      </c>
      <c r="M133" s="5">
        <v>1.32</v>
      </c>
      <c r="N133" s="5">
        <v>17.149999999999999</v>
      </c>
      <c r="O133" s="5">
        <v>20.72</v>
      </c>
      <c r="P133" s="5">
        <v>9.91</v>
      </c>
      <c r="Q133" s="5">
        <v>0.44</v>
      </c>
    </row>
    <row r="134" spans="1:17" ht="35.1" customHeight="1">
      <c r="A134" s="5" t="s">
        <v>95</v>
      </c>
      <c r="B134" s="52" t="s">
        <v>96</v>
      </c>
      <c r="C134" s="52"/>
      <c r="D134" s="52"/>
      <c r="E134" s="4" t="s">
        <v>108</v>
      </c>
      <c r="F134" s="6">
        <f>7.5*1.25</f>
        <v>9.375</v>
      </c>
      <c r="G134" s="39">
        <f>9.9*1.25</f>
        <v>12.375</v>
      </c>
      <c r="H134" s="39">
        <f>5.9*1.25</f>
        <v>7.375</v>
      </c>
      <c r="I134" s="39">
        <f>143*1.25</f>
        <v>178.75</v>
      </c>
      <c r="J134" s="39">
        <f>0.09*1.25</f>
        <v>0.11249999999999999</v>
      </c>
      <c r="K134" s="39">
        <v>0</v>
      </c>
      <c r="L134" s="39">
        <v>0</v>
      </c>
      <c r="M134" s="39">
        <f>1.8*1.25</f>
        <v>2.25</v>
      </c>
      <c r="N134" s="39">
        <f>6*1.25</f>
        <v>7.5</v>
      </c>
      <c r="O134" s="39">
        <f>12*1.25</f>
        <v>15</v>
      </c>
      <c r="P134" s="39">
        <f>77*1.25</f>
        <v>96.25</v>
      </c>
      <c r="Q134" s="39">
        <f>1*1.25</f>
        <v>1.25</v>
      </c>
    </row>
    <row r="135" spans="1:17" ht="35.1" customHeight="1">
      <c r="A135" s="5">
        <v>331</v>
      </c>
      <c r="B135" s="52" t="s">
        <v>73</v>
      </c>
      <c r="C135" s="52"/>
      <c r="D135" s="52"/>
      <c r="E135" s="4" t="s">
        <v>32</v>
      </c>
      <c r="F135" s="27">
        <v>5.6</v>
      </c>
      <c r="G135" s="5">
        <v>4.8</v>
      </c>
      <c r="H135" s="5">
        <v>36</v>
      </c>
      <c r="I135" s="5">
        <v>209.61</v>
      </c>
      <c r="J135" s="5">
        <v>0.1</v>
      </c>
      <c r="K135" s="5">
        <v>14.7</v>
      </c>
      <c r="L135" s="4">
        <v>0.3</v>
      </c>
      <c r="M135" s="5">
        <v>6</v>
      </c>
      <c r="N135" s="5">
        <v>44</v>
      </c>
      <c r="O135" s="5">
        <v>216</v>
      </c>
      <c r="P135" s="5">
        <v>46.7</v>
      </c>
      <c r="Q135" s="5">
        <v>2.7</v>
      </c>
    </row>
    <row r="136" spans="1:17" ht="35.1" customHeight="1">
      <c r="A136" s="5" t="s">
        <v>62</v>
      </c>
      <c r="B136" s="52" t="s">
        <v>36</v>
      </c>
      <c r="C136" s="52"/>
      <c r="D136" s="52"/>
      <c r="E136" s="4">
        <v>200</v>
      </c>
      <c r="F136" s="27">
        <v>0.6</v>
      </c>
      <c r="G136" s="4">
        <v>0.1</v>
      </c>
      <c r="H136" s="5">
        <v>45.7</v>
      </c>
      <c r="I136" s="5">
        <v>176</v>
      </c>
      <c r="J136" s="5">
        <v>0.04</v>
      </c>
      <c r="K136" s="4">
        <v>0</v>
      </c>
      <c r="L136" s="4">
        <v>0</v>
      </c>
      <c r="M136" s="4">
        <v>0.71</v>
      </c>
      <c r="N136" s="5">
        <v>9.1999999999999993</v>
      </c>
      <c r="O136" s="4">
        <v>30.6</v>
      </c>
      <c r="P136" s="4">
        <v>6.5</v>
      </c>
      <c r="Q136" s="5">
        <v>0.7</v>
      </c>
    </row>
    <row r="137" spans="1:17" ht="35.1" customHeight="1">
      <c r="A137" s="4" t="s">
        <v>29</v>
      </c>
      <c r="B137" s="52" t="s">
        <v>37</v>
      </c>
      <c r="C137" s="52"/>
      <c r="D137" s="52"/>
      <c r="E137" s="5">
        <v>40</v>
      </c>
      <c r="F137" s="27">
        <v>2.6</v>
      </c>
      <c r="G137" s="5">
        <v>0.5</v>
      </c>
      <c r="H137" s="5">
        <v>15.8</v>
      </c>
      <c r="I137" s="5">
        <v>78.239999999999995</v>
      </c>
      <c r="J137" s="5">
        <v>0.1</v>
      </c>
      <c r="K137" s="4">
        <v>0</v>
      </c>
      <c r="L137" s="4">
        <v>0</v>
      </c>
      <c r="M137" s="4">
        <v>1.6</v>
      </c>
      <c r="N137" s="5">
        <v>11.6</v>
      </c>
      <c r="O137" s="5">
        <v>13.4</v>
      </c>
      <c r="P137" s="5">
        <v>55.8</v>
      </c>
      <c r="Q137" s="5">
        <v>3.2</v>
      </c>
    </row>
    <row r="138" spans="1:17" ht="35.1" customHeight="1">
      <c r="A138" s="66" t="s">
        <v>25</v>
      </c>
      <c r="B138" s="66"/>
      <c r="C138" s="66"/>
      <c r="D138" s="66"/>
      <c r="E138" s="66"/>
      <c r="F138" s="6">
        <f t="shared" ref="F138:Q138" si="19">SUM(F133:F137)</f>
        <v>20.975000000000001</v>
      </c>
      <c r="G138" s="6">
        <f t="shared" si="19"/>
        <v>21.375</v>
      </c>
      <c r="H138" s="6">
        <f t="shared" si="19"/>
        <v>122.47500000000001</v>
      </c>
      <c r="I138" s="6">
        <f t="shared" si="19"/>
        <v>756.57</v>
      </c>
      <c r="J138" s="6">
        <f t="shared" si="19"/>
        <v>0.37249999999999994</v>
      </c>
      <c r="K138" s="6">
        <f t="shared" si="19"/>
        <v>18.78</v>
      </c>
      <c r="L138" s="6">
        <f t="shared" si="19"/>
        <v>0.3</v>
      </c>
      <c r="M138" s="6">
        <f t="shared" si="19"/>
        <v>11.88</v>
      </c>
      <c r="N138" s="6">
        <f t="shared" si="19"/>
        <v>89.45</v>
      </c>
      <c r="O138" s="6">
        <f t="shared" si="19"/>
        <v>295.71999999999997</v>
      </c>
      <c r="P138" s="6">
        <f t="shared" si="19"/>
        <v>215.16000000000003</v>
      </c>
      <c r="Q138" s="6">
        <f t="shared" si="19"/>
        <v>8.2900000000000009</v>
      </c>
    </row>
    <row r="139" spans="1:17" ht="35.1" customHeight="1">
      <c r="A139" s="47" t="s">
        <v>26</v>
      </c>
      <c r="B139" s="47"/>
      <c r="C139" s="47"/>
      <c r="D139" s="47"/>
      <c r="E139" s="47"/>
      <c r="F139" s="27">
        <f t="shared" ref="F139:Q139" si="20">F138+F131</f>
        <v>22.105</v>
      </c>
      <c r="G139" s="27">
        <f t="shared" si="20"/>
        <v>22.844999999999999</v>
      </c>
      <c r="H139" s="27">
        <f t="shared" si="20"/>
        <v>148.63500000000002</v>
      </c>
      <c r="I139" s="27">
        <f t="shared" si="20"/>
        <v>879.07</v>
      </c>
      <c r="J139" s="27">
        <f t="shared" si="20"/>
        <v>0.37249999999999994</v>
      </c>
      <c r="K139" s="27">
        <f t="shared" si="20"/>
        <v>63.78</v>
      </c>
      <c r="L139" s="27">
        <f t="shared" si="20"/>
        <v>0.3</v>
      </c>
      <c r="M139" s="27">
        <f t="shared" si="20"/>
        <v>12.08</v>
      </c>
      <c r="N139" s="27">
        <f t="shared" si="20"/>
        <v>94.98</v>
      </c>
      <c r="O139" s="27">
        <f t="shared" si="20"/>
        <v>308.02</v>
      </c>
      <c r="P139" s="27">
        <f t="shared" si="20"/>
        <v>232.66000000000003</v>
      </c>
      <c r="Q139" s="27">
        <f t="shared" si="20"/>
        <v>9.49</v>
      </c>
    </row>
    <row r="140" spans="1:17" ht="15.75" customHeight="1">
      <c r="A140" s="67" t="s">
        <v>0</v>
      </c>
      <c r="B140" s="67"/>
      <c r="C140" s="67"/>
      <c r="D140" s="67"/>
      <c r="E140" s="67"/>
      <c r="F140" s="67"/>
      <c r="G140" s="67"/>
      <c r="H140" s="67"/>
      <c r="I140" s="68" t="s">
        <v>47</v>
      </c>
      <c r="J140" s="68"/>
      <c r="K140" s="68"/>
      <c r="L140" s="68"/>
      <c r="M140" s="68"/>
      <c r="N140" s="68"/>
      <c r="O140" s="68"/>
      <c r="P140" s="68"/>
      <c r="Q140" s="68"/>
    </row>
    <row r="141" spans="1:17" ht="95.25" customHeight="1">
      <c r="A141" s="69" t="s">
        <v>97</v>
      </c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</row>
    <row r="142" spans="1:17" ht="11.1" customHeight="1">
      <c r="A142" s="7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20.100000000000001" customHeight="1">
      <c r="A143" s="9"/>
      <c r="B143" s="10"/>
      <c r="C143" s="8"/>
      <c r="D143" s="8"/>
      <c r="E143" s="8"/>
      <c r="F143" s="77" t="s">
        <v>1</v>
      </c>
      <c r="G143" s="77"/>
      <c r="H143" s="8" t="s">
        <v>27</v>
      </c>
      <c r="I143" s="8"/>
      <c r="J143" s="8"/>
      <c r="K143" s="78" t="s">
        <v>3</v>
      </c>
      <c r="L143" s="78"/>
      <c r="M143" s="8"/>
      <c r="N143" s="8"/>
      <c r="O143" s="8"/>
      <c r="P143" s="8"/>
      <c r="Q143" s="8"/>
    </row>
    <row r="144" spans="1:17" ht="20.100000000000001" customHeight="1">
      <c r="A144" s="7"/>
      <c r="B144" s="8"/>
      <c r="C144" s="8"/>
      <c r="D144" s="8"/>
      <c r="E144" s="8"/>
      <c r="F144" s="77" t="s">
        <v>4</v>
      </c>
      <c r="G144" s="77"/>
      <c r="H144" s="11">
        <v>2</v>
      </c>
      <c r="I144" s="8"/>
      <c r="J144" s="8"/>
      <c r="K144" s="78" t="s">
        <v>5</v>
      </c>
      <c r="L144" s="78"/>
      <c r="M144" s="12" t="s">
        <v>48</v>
      </c>
      <c r="N144" s="8"/>
      <c r="O144" s="8"/>
      <c r="P144" s="8"/>
      <c r="Q144" s="8"/>
    </row>
    <row r="145" spans="1:17" ht="29.25" customHeight="1">
      <c r="A145" s="64" t="s">
        <v>6</v>
      </c>
      <c r="B145" s="65" t="s">
        <v>7</v>
      </c>
      <c r="C145" s="65"/>
      <c r="D145" s="65"/>
      <c r="E145" s="65" t="s">
        <v>8</v>
      </c>
      <c r="F145" s="64" t="s">
        <v>9</v>
      </c>
      <c r="G145" s="64"/>
      <c r="H145" s="64"/>
      <c r="I145" s="63" t="s">
        <v>10</v>
      </c>
      <c r="J145" s="64" t="s">
        <v>11</v>
      </c>
      <c r="K145" s="64"/>
      <c r="L145" s="64"/>
      <c r="M145" s="64"/>
      <c r="N145" s="64" t="s">
        <v>12</v>
      </c>
      <c r="O145" s="64"/>
      <c r="P145" s="64"/>
      <c r="Q145" s="64"/>
    </row>
    <row r="146" spans="1:17" ht="33" customHeight="1">
      <c r="A146" s="64"/>
      <c r="B146" s="65"/>
      <c r="C146" s="65"/>
      <c r="D146" s="65"/>
      <c r="E146" s="65"/>
      <c r="F146" s="26" t="s">
        <v>13</v>
      </c>
      <c r="G146" s="26" t="s">
        <v>14</v>
      </c>
      <c r="H146" s="26" t="s">
        <v>15</v>
      </c>
      <c r="I146" s="63"/>
      <c r="J146" s="26" t="s">
        <v>16</v>
      </c>
      <c r="K146" s="26" t="s">
        <v>17</v>
      </c>
      <c r="L146" s="26" t="s">
        <v>18</v>
      </c>
      <c r="M146" s="26" t="s">
        <v>19</v>
      </c>
      <c r="N146" s="26" t="s">
        <v>20</v>
      </c>
      <c r="O146" s="26" t="s">
        <v>21</v>
      </c>
      <c r="P146" s="26" t="s">
        <v>22</v>
      </c>
      <c r="Q146" s="26" t="s">
        <v>23</v>
      </c>
    </row>
    <row r="147" spans="1:17" ht="20.100000000000001" customHeight="1">
      <c r="A147" s="27">
        <v>1</v>
      </c>
      <c r="B147" s="62">
        <v>2</v>
      </c>
      <c r="C147" s="63"/>
      <c r="D147" s="63"/>
      <c r="E147" s="28">
        <v>3</v>
      </c>
      <c r="F147" s="28">
        <v>5</v>
      </c>
      <c r="G147" s="28">
        <v>6</v>
      </c>
      <c r="H147" s="28">
        <v>7</v>
      </c>
      <c r="I147" s="28">
        <v>8</v>
      </c>
      <c r="J147" s="28">
        <v>9</v>
      </c>
      <c r="K147" s="28">
        <v>10</v>
      </c>
      <c r="L147" s="28">
        <v>11</v>
      </c>
      <c r="M147" s="28">
        <v>12</v>
      </c>
      <c r="N147" s="28">
        <v>13</v>
      </c>
      <c r="O147" s="28">
        <v>14</v>
      </c>
      <c r="P147" s="28">
        <v>15</v>
      </c>
      <c r="Q147" s="28">
        <v>16</v>
      </c>
    </row>
    <row r="148" spans="1:17" ht="35.1" customHeight="1">
      <c r="A148" s="32" t="str">
        <f>A9</f>
        <v>2-й Завтрак</v>
      </c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4"/>
    </row>
    <row r="149" spans="1:17" ht="35.1" customHeight="1">
      <c r="A149" s="5" t="s">
        <v>61</v>
      </c>
      <c r="B149" s="52" t="s">
        <v>33</v>
      </c>
      <c r="C149" s="52"/>
      <c r="D149" s="52"/>
      <c r="E149" s="5">
        <v>200</v>
      </c>
      <c r="F149" s="27">
        <v>1.5</v>
      </c>
      <c r="G149" s="5">
        <v>1.3</v>
      </c>
      <c r="H149" s="5">
        <v>22.3</v>
      </c>
      <c r="I149" s="4">
        <v>107</v>
      </c>
      <c r="J149" s="4">
        <v>1</v>
      </c>
      <c r="K149" s="4">
        <v>0.01</v>
      </c>
      <c r="L149" s="4">
        <v>0</v>
      </c>
      <c r="M149" s="4">
        <v>0</v>
      </c>
      <c r="N149" s="4">
        <v>61</v>
      </c>
      <c r="O149" s="4">
        <v>45</v>
      </c>
      <c r="P149" s="4">
        <v>7</v>
      </c>
      <c r="Q149" s="4">
        <v>1</v>
      </c>
    </row>
    <row r="150" spans="1:17" ht="35.1" customHeight="1">
      <c r="A150" s="5" t="s">
        <v>49</v>
      </c>
      <c r="B150" s="52" t="s">
        <v>81</v>
      </c>
      <c r="C150" s="52"/>
      <c r="D150" s="52"/>
      <c r="E150" s="5">
        <v>40</v>
      </c>
      <c r="F150" s="27">
        <v>1.3</v>
      </c>
      <c r="G150" s="5">
        <v>4.5999999999999996</v>
      </c>
      <c r="H150" s="5">
        <v>21.6</v>
      </c>
      <c r="I150" s="5">
        <v>132.36000000000001</v>
      </c>
      <c r="J150" s="4">
        <v>0.09</v>
      </c>
      <c r="K150" s="4">
        <v>0</v>
      </c>
      <c r="L150" s="4">
        <v>0.04</v>
      </c>
      <c r="M150" s="4">
        <v>0.8</v>
      </c>
      <c r="N150" s="4">
        <v>12.6</v>
      </c>
      <c r="O150" s="4">
        <v>44.8</v>
      </c>
      <c r="P150" s="4">
        <v>7.7</v>
      </c>
      <c r="Q150" s="4">
        <v>0.56000000000000005</v>
      </c>
    </row>
    <row r="151" spans="1:17" ht="35.1" customHeight="1">
      <c r="A151" s="66" t="str">
        <f>A12</f>
        <v>Итого за 2-й Завтрак</v>
      </c>
      <c r="B151" s="66"/>
      <c r="C151" s="66"/>
      <c r="D151" s="66"/>
      <c r="E151" s="66"/>
      <c r="F151" s="27">
        <f t="shared" ref="F151:Q151" si="21">SUM(F149:F150)</f>
        <v>2.8</v>
      </c>
      <c r="G151" s="27">
        <f t="shared" si="21"/>
        <v>5.8999999999999995</v>
      </c>
      <c r="H151" s="27">
        <f t="shared" si="21"/>
        <v>43.900000000000006</v>
      </c>
      <c r="I151" s="27">
        <f t="shared" si="21"/>
        <v>239.36</v>
      </c>
      <c r="J151" s="27">
        <f t="shared" si="21"/>
        <v>1.0900000000000001</v>
      </c>
      <c r="K151" s="27">
        <f t="shared" si="21"/>
        <v>0.01</v>
      </c>
      <c r="L151" s="27">
        <f t="shared" si="21"/>
        <v>0.04</v>
      </c>
      <c r="M151" s="27">
        <f t="shared" si="21"/>
        <v>0.8</v>
      </c>
      <c r="N151" s="27">
        <f t="shared" si="21"/>
        <v>73.599999999999994</v>
      </c>
      <c r="O151" s="27">
        <f t="shared" si="21"/>
        <v>89.8</v>
      </c>
      <c r="P151" s="27">
        <f t="shared" si="21"/>
        <v>14.7</v>
      </c>
      <c r="Q151" s="27">
        <f t="shared" si="21"/>
        <v>1.56</v>
      </c>
    </row>
    <row r="152" spans="1:17" ht="35.1" customHeight="1">
      <c r="A152" s="32" t="s">
        <v>24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4"/>
    </row>
    <row r="153" spans="1:17" ht="35.1" customHeight="1">
      <c r="A153" s="4" t="s">
        <v>69</v>
      </c>
      <c r="B153" s="52" t="s">
        <v>89</v>
      </c>
      <c r="C153" s="52"/>
      <c r="D153" s="52"/>
      <c r="E153" s="4" t="s">
        <v>34</v>
      </c>
      <c r="F153" s="4">
        <v>5.17</v>
      </c>
      <c r="G153" s="4">
        <v>4.5999999999999996</v>
      </c>
      <c r="H153" s="4">
        <v>13</v>
      </c>
      <c r="I153" s="4">
        <v>14.4</v>
      </c>
      <c r="J153" s="5">
        <v>0.2</v>
      </c>
      <c r="K153" s="5">
        <v>7.3</v>
      </c>
      <c r="L153" s="5">
        <v>0.1</v>
      </c>
      <c r="M153" s="4">
        <v>0.3</v>
      </c>
      <c r="N153" s="5">
        <v>7.1</v>
      </c>
      <c r="O153" s="5">
        <v>78.3</v>
      </c>
      <c r="P153" s="5">
        <v>22</v>
      </c>
      <c r="Q153" s="5">
        <v>0.9</v>
      </c>
    </row>
    <row r="154" spans="1:17" ht="35.1" customHeight="1">
      <c r="A154" s="5" t="s">
        <v>78</v>
      </c>
      <c r="B154" s="52" t="s">
        <v>79</v>
      </c>
      <c r="C154" s="52"/>
      <c r="D154" s="52"/>
      <c r="E154" s="5" t="s">
        <v>108</v>
      </c>
      <c r="F154" s="27">
        <v>14.8</v>
      </c>
      <c r="G154" s="5">
        <v>14.6</v>
      </c>
      <c r="H154" s="5">
        <v>20.2</v>
      </c>
      <c r="I154" s="5">
        <v>393.6</v>
      </c>
      <c r="J154" s="5">
        <v>0.5</v>
      </c>
      <c r="K154" s="5">
        <v>11.2</v>
      </c>
      <c r="L154" s="5">
        <v>0</v>
      </c>
      <c r="M154" s="5">
        <v>2.2000000000000002</v>
      </c>
      <c r="N154" s="5">
        <v>23.3</v>
      </c>
      <c r="O154" s="5">
        <v>173.1</v>
      </c>
      <c r="P154" s="5">
        <v>43.8</v>
      </c>
      <c r="Q154" s="5">
        <v>2.4</v>
      </c>
    </row>
    <row r="155" spans="1:17" ht="35.1" customHeight="1">
      <c r="A155" s="5" t="s">
        <v>52</v>
      </c>
      <c r="B155" s="52" t="s">
        <v>76</v>
      </c>
      <c r="C155" s="52"/>
      <c r="D155" s="52"/>
      <c r="E155" s="4" t="s">
        <v>32</v>
      </c>
      <c r="F155" s="27">
        <v>3.6</v>
      </c>
      <c r="G155" s="5">
        <v>4.8</v>
      </c>
      <c r="H155" s="5">
        <v>37.1</v>
      </c>
      <c r="I155" s="5">
        <v>183.8</v>
      </c>
      <c r="J155" s="5">
        <v>0</v>
      </c>
      <c r="K155" s="5">
        <v>0</v>
      </c>
      <c r="L155" s="5">
        <v>4.5</v>
      </c>
      <c r="M155" s="5">
        <v>1.3</v>
      </c>
      <c r="N155" s="5">
        <v>38.9</v>
      </c>
      <c r="O155" s="5">
        <v>172</v>
      </c>
      <c r="P155" s="5">
        <v>17.399999999999999</v>
      </c>
      <c r="Q155" s="5">
        <v>0.3</v>
      </c>
    </row>
    <row r="156" spans="1:17" ht="35.1" customHeight="1">
      <c r="A156" s="5" t="s">
        <v>63</v>
      </c>
      <c r="B156" s="52" t="s">
        <v>42</v>
      </c>
      <c r="C156" s="52"/>
      <c r="D156" s="52"/>
      <c r="E156" s="5">
        <v>200</v>
      </c>
      <c r="F156" s="27">
        <v>0</v>
      </c>
      <c r="G156" s="5">
        <v>0</v>
      </c>
      <c r="H156" s="5">
        <v>15</v>
      </c>
      <c r="I156" s="5">
        <v>60</v>
      </c>
      <c r="J156" s="5">
        <v>0</v>
      </c>
      <c r="K156" s="5">
        <v>0</v>
      </c>
      <c r="L156" s="5">
        <v>0</v>
      </c>
      <c r="M156" s="4">
        <v>0</v>
      </c>
      <c r="N156" s="5">
        <v>5</v>
      </c>
      <c r="O156" s="5">
        <v>8</v>
      </c>
      <c r="P156" s="5">
        <v>4</v>
      </c>
      <c r="Q156" s="5">
        <v>1</v>
      </c>
    </row>
    <row r="157" spans="1:17" ht="35.1" customHeight="1">
      <c r="A157" s="4" t="s">
        <v>29</v>
      </c>
      <c r="B157" s="52" t="s">
        <v>37</v>
      </c>
      <c r="C157" s="52"/>
      <c r="D157" s="52"/>
      <c r="E157" s="5">
        <v>40</v>
      </c>
      <c r="F157" s="27">
        <v>2.6</v>
      </c>
      <c r="G157" s="5">
        <v>0.5</v>
      </c>
      <c r="H157" s="5">
        <v>15.8</v>
      </c>
      <c r="I157" s="5">
        <v>78.239999999999995</v>
      </c>
      <c r="J157" s="5">
        <v>0.1</v>
      </c>
      <c r="K157" s="4">
        <v>0</v>
      </c>
      <c r="L157" s="4">
        <v>0</v>
      </c>
      <c r="M157" s="4">
        <v>1.6</v>
      </c>
      <c r="N157" s="5">
        <v>11.6</v>
      </c>
      <c r="O157" s="5">
        <v>13.4</v>
      </c>
      <c r="P157" s="5">
        <v>55.8</v>
      </c>
      <c r="Q157" s="5">
        <v>3.2</v>
      </c>
    </row>
    <row r="158" spans="1:17" ht="35.1" customHeight="1">
      <c r="A158" s="66" t="s">
        <v>25</v>
      </c>
      <c r="B158" s="66"/>
      <c r="C158" s="66"/>
      <c r="D158" s="66"/>
      <c r="E158" s="66"/>
      <c r="F158" s="6">
        <f>SUM(F153:F157)</f>
        <v>26.17</v>
      </c>
      <c r="G158" s="6">
        <f t="shared" ref="G158:Q158" si="22">SUM(G153:G157)</f>
        <v>24.5</v>
      </c>
      <c r="H158" s="6">
        <f t="shared" si="22"/>
        <v>101.10000000000001</v>
      </c>
      <c r="I158" s="6">
        <f t="shared" si="22"/>
        <v>730.04</v>
      </c>
      <c r="J158" s="6">
        <f t="shared" si="22"/>
        <v>0.79999999999999993</v>
      </c>
      <c r="K158" s="6">
        <f t="shared" si="22"/>
        <v>18.5</v>
      </c>
      <c r="L158" s="6">
        <f t="shared" si="22"/>
        <v>4.5999999999999996</v>
      </c>
      <c r="M158" s="6">
        <f t="shared" si="22"/>
        <v>5.4</v>
      </c>
      <c r="N158" s="6">
        <f t="shared" si="22"/>
        <v>85.899999999999991</v>
      </c>
      <c r="O158" s="6">
        <f t="shared" si="22"/>
        <v>444.79999999999995</v>
      </c>
      <c r="P158" s="6">
        <f t="shared" si="22"/>
        <v>143</v>
      </c>
      <c r="Q158" s="6">
        <f t="shared" si="22"/>
        <v>7.8</v>
      </c>
    </row>
    <row r="159" spans="1:17" ht="35.1" customHeight="1">
      <c r="A159" s="47" t="s">
        <v>26</v>
      </c>
      <c r="B159" s="47"/>
      <c r="C159" s="47"/>
      <c r="D159" s="47"/>
      <c r="E159" s="47"/>
      <c r="F159" s="27">
        <f>F151+F158</f>
        <v>28.970000000000002</v>
      </c>
      <c r="G159" s="27">
        <f t="shared" ref="G159:Q159" si="23">G151+G158</f>
        <v>30.4</v>
      </c>
      <c r="H159" s="27">
        <f t="shared" si="23"/>
        <v>145</v>
      </c>
      <c r="I159" s="27">
        <f t="shared" si="23"/>
        <v>969.4</v>
      </c>
      <c r="J159" s="27">
        <f t="shared" si="23"/>
        <v>1.8900000000000001</v>
      </c>
      <c r="K159" s="27">
        <f t="shared" si="23"/>
        <v>18.510000000000002</v>
      </c>
      <c r="L159" s="27">
        <f t="shared" si="23"/>
        <v>4.6399999999999997</v>
      </c>
      <c r="M159" s="27">
        <f t="shared" si="23"/>
        <v>6.2</v>
      </c>
      <c r="N159" s="27">
        <f t="shared" si="23"/>
        <v>159.5</v>
      </c>
      <c r="O159" s="27">
        <f t="shared" si="23"/>
        <v>534.59999999999991</v>
      </c>
      <c r="P159" s="27">
        <f t="shared" si="23"/>
        <v>157.69999999999999</v>
      </c>
      <c r="Q159" s="27">
        <f t="shared" si="23"/>
        <v>9.36</v>
      </c>
    </row>
    <row r="160" spans="1:17" ht="15.75" customHeight="1">
      <c r="A160" s="67" t="s">
        <v>0</v>
      </c>
      <c r="B160" s="67"/>
      <c r="C160" s="67"/>
      <c r="D160" s="67"/>
      <c r="E160" s="67"/>
      <c r="F160" s="67"/>
      <c r="G160" s="67"/>
      <c r="H160" s="67"/>
      <c r="I160" s="68" t="s">
        <v>47</v>
      </c>
      <c r="J160" s="68"/>
      <c r="K160" s="68"/>
      <c r="L160" s="68"/>
      <c r="M160" s="68"/>
      <c r="N160" s="68"/>
      <c r="O160" s="68"/>
      <c r="P160" s="68"/>
      <c r="Q160" s="68"/>
    </row>
    <row r="161" spans="1:17" ht="95.25" customHeight="1">
      <c r="A161" s="69" t="s">
        <v>97</v>
      </c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</row>
    <row r="162" spans="1:17" ht="11.1" customHeight="1">
      <c r="A162" s="7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20.100000000000001" customHeight="1">
      <c r="A163" s="9"/>
      <c r="B163" s="10"/>
      <c r="C163" s="8"/>
      <c r="D163" s="8"/>
      <c r="E163" s="8"/>
      <c r="F163" s="75" t="s">
        <v>1</v>
      </c>
      <c r="G163" s="75"/>
      <c r="H163" s="8" t="s">
        <v>28</v>
      </c>
      <c r="I163" s="8"/>
      <c r="J163" s="8"/>
      <c r="K163" s="76" t="s">
        <v>3</v>
      </c>
      <c r="L163" s="76"/>
      <c r="M163" s="8"/>
      <c r="N163" s="8"/>
      <c r="O163" s="8"/>
      <c r="P163" s="8"/>
      <c r="Q163" s="8"/>
    </row>
    <row r="164" spans="1:17" ht="20.100000000000001" customHeight="1">
      <c r="A164" s="7"/>
      <c r="B164" s="8"/>
      <c r="C164" s="8"/>
      <c r="D164" s="8"/>
      <c r="E164" s="8"/>
      <c r="F164" s="77" t="s">
        <v>4</v>
      </c>
      <c r="G164" s="77"/>
      <c r="H164" s="11">
        <v>2</v>
      </c>
      <c r="I164" s="8"/>
      <c r="J164" s="8"/>
      <c r="K164" s="78" t="s">
        <v>5</v>
      </c>
      <c r="L164" s="78"/>
      <c r="M164" s="12" t="s">
        <v>48</v>
      </c>
      <c r="N164" s="8"/>
      <c r="O164" s="8"/>
      <c r="P164" s="8"/>
      <c r="Q164" s="8"/>
    </row>
    <row r="165" spans="1:17" ht="20.100000000000001" customHeight="1">
      <c r="A165" s="64" t="s">
        <v>6</v>
      </c>
      <c r="B165" s="65" t="s">
        <v>7</v>
      </c>
      <c r="C165" s="65"/>
      <c r="D165" s="65"/>
      <c r="E165" s="65" t="s">
        <v>8</v>
      </c>
      <c r="F165" s="64" t="s">
        <v>9</v>
      </c>
      <c r="G165" s="64"/>
      <c r="H165" s="64"/>
      <c r="I165" s="63" t="s">
        <v>10</v>
      </c>
      <c r="J165" s="64" t="s">
        <v>11</v>
      </c>
      <c r="K165" s="64"/>
      <c r="L165" s="64"/>
      <c r="M165" s="64"/>
      <c r="N165" s="64" t="s">
        <v>12</v>
      </c>
      <c r="O165" s="64"/>
      <c r="P165" s="64"/>
      <c r="Q165" s="64"/>
    </row>
    <row r="166" spans="1:17" ht="32.25" customHeight="1">
      <c r="A166" s="64"/>
      <c r="B166" s="65"/>
      <c r="C166" s="65"/>
      <c r="D166" s="65"/>
      <c r="E166" s="65"/>
      <c r="F166" s="26" t="s">
        <v>13</v>
      </c>
      <c r="G166" s="26" t="s">
        <v>14</v>
      </c>
      <c r="H166" s="26" t="s">
        <v>15</v>
      </c>
      <c r="I166" s="63"/>
      <c r="J166" s="26" t="s">
        <v>16</v>
      </c>
      <c r="K166" s="26" t="s">
        <v>17</v>
      </c>
      <c r="L166" s="26" t="s">
        <v>18</v>
      </c>
      <c r="M166" s="26" t="s">
        <v>19</v>
      </c>
      <c r="N166" s="26" t="s">
        <v>20</v>
      </c>
      <c r="O166" s="26" t="s">
        <v>21</v>
      </c>
      <c r="P166" s="26" t="s">
        <v>22</v>
      </c>
      <c r="Q166" s="26" t="s">
        <v>23</v>
      </c>
    </row>
    <row r="167" spans="1:17" ht="20.100000000000001" customHeight="1">
      <c r="A167" s="27">
        <v>1</v>
      </c>
      <c r="B167" s="62">
        <v>2</v>
      </c>
      <c r="C167" s="63"/>
      <c r="D167" s="63"/>
      <c r="E167" s="28">
        <v>3</v>
      </c>
      <c r="F167" s="28">
        <v>5</v>
      </c>
      <c r="G167" s="28">
        <v>6</v>
      </c>
      <c r="H167" s="28">
        <v>7</v>
      </c>
      <c r="I167" s="28">
        <v>8</v>
      </c>
      <c r="J167" s="28">
        <v>9</v>
      </c>
      <c r="K167" s="28">
        <v>10</v>
      </c>
      <c r="L167" s="28">
        <v>11</v>
      </c>
      <c r="M167" s="28">
        <v>12</v>
      </c>
      <c r="N167" s="28">
        <v>13</v>
      </c>
      <c r="O167" s="28">
        <v>14</v>
      </c>
      <c r="P167" s="28">
        <v>15</v>
      </c>
      <c r="Q167" s="28">
        <v>16</v>
      </c>
    </row>
    <row r="168" spans="1:17" ht="35.1" customHeight="1">
      <c r="A168" s="32" t="str">
        <f>A9</f>
        <v>2-й Завтрак</v>
      </c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4"/>
    </row>
    <row r="169" spans="1:17" ht="35.1" customHeight="1">
      <c r="A169" s="5" t="s">
        <v>50</v>
      </c>
      <c r="B169" s="52" t="s">
        <v>101</v>
      </c>
      <c r="C169" s="52"/>
      <c r="D169" s="52"/>
      <c r="E169" s="4" t="s">
        <v>34</v>
      </c>
      <c r="F169" s="27">
        <v>0.3</v>
      </c>
      <c r="G169" s="5">
        <v>0</v>
      </c>
      <c r="H169" s="5">
        <v>15.2</v>
      </c>
      <c r="I169" s="21">
        <v>61</v>
      </c>
      <c r="J169" s="5">
        <v>0</v>
      </c>
      <c r="K169" s="5">
        <v>3</v>
      </c>
      <c r="L169" s="5">
        <v>0</v>
      </c>
      <c r="M169" s="4">
        <v>0</v>
      </c>
      <c r="N169" s="5">
        <v>7.4</v>
      </c>
      <c r="O169" s="5">
        <v>9</v>
      </c>
      <c r="P169" s="5">
        <v>5</v>
      </c>
      <c r="Q169" s="5">
        <v>0.1</v>
      </c>
    </row>
    <row r="170" spans="1:17" ht="35.1" customHeight="1">
      <c r="A170" s="5" t="s">
        <v>29</v>
      </c>
      <c r="B170" s="52" t="s">
        <v>74</v>
      </c>
      <c r="C170" s="52"/>
      <c r="D170" s="52"/>
      <c r="E170" s="5">
        <v>30</v>
      </c>
      <c r="F170" s="27">
        <v>1.1299999999999999</v>
      </c>
      <c r="G170" s="5">
        <v>1.47</v>
      </c>
      <c r="H170" s="5">
        <v>11.16</v>
      </c>
      <c r="I170" s="5">
        <v>62.5</v>
      </c>
      <c r="J170" s="5">
        <v>0</v>
      </c>
      <c r="K170" s="5">
        <v>45</v>
      </c>
      <c r="L170" s="5">
        <v>0</v>
      </c>
      <c r="M170" s="4">
        <v>0.2</v>
      </c>
      <c r="N170" s="5">
        <v>0.53</v>
      </c>
      <c r="O170" s="5">
        <v>4.3</v>
      </c>
      <c r="P170" s="5">
        <v>13.5</v>
      </c>
      <c r="Q170" s="5">
        <v>0.2</v>
      </c>
    </row>
    <row r="171" spans="1:17" ht="35.1" customHeight="1">
      <c r="A171" s="66" t="str">
        <f>A12</f>
        <v>Итого за 2-й Завтрак</v>
      </c>
      <c r="B171" s="66"/>
      <c r="C171" s="66"/>
      <c r="D171" s="66"/>
      <c r="E171" s="66"/>
      <c r="F171" s="27">
        <f t="shared" ref="F171:Q171" si="24">SUM(F169:F170)</f>
        <v>1.43</v>
      </c>
      <c r="G171" s="27">
        <f t="shared" si="24"/>
        <v>1.47</v>
      </c>
      <c r="H171" s="27">
        <f t="shared" si="24"/>
        <v>26.36</v>
      </c>
      <c r="I171" s="27">
        <f t="shared" si="24"/>
        <v>123.5</v>
      </c>
      <c r="J171" s="27">
        <f t="shared" si="24"/>
        <v>0</v>
      </c>
      <c r="K171" s="27">
        <f t="shared" si="24"/>
        <v>48</v>
      </c>
      <c r="L171" s="27">
        <f t="shared" si="24"/>
        <v>0</v>
      </c>
      <c r="M171" s="27">
        <f t="shared" si="24"/>
        <v>0.2</v>
      </c>
      <c r="N171" s="27">
        <f t="shared" si="24"/>
        <v>7.9300000000000006</v>
      </c>
      <c r="O171" s="27">
        <f t="shared" si="24"/>
        <v>13.3</v>
      </c>
      <c r="P171" s="27">
        <f t="shared" si="24"/>
        <v>18.5</v>
      </c>
      <c r="Q171" s="27">
        <f t="shared" si="24"/>
        <v>0.30000000000000004</v>
      </c>
    </row>
    <row r="172" spans="1:17" ht="35.1" customHeight="1">
      <c r="A172" s="32" t="s">
        <v>24</v>
      </c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4"/>
    </row>
    <row r="173" spans="1:17" ht="35.1" customHeight="1">
      <c r="A173" s="4" t="s">
        <v>53</v>
      </c>
      <c r="B173" s="49" t="s">
        <v>85</v>
      </c>
      <c r="C173" s="50"/>
      <c r="D173" s="51"/>
      <c r="E173" s="4">
        <v>200</v>
      </c>
      <c r="F173" s="4">
        <v>2.9</v>
      </c>
      <c r="G173" s="4">
        <v>2.1</v>
      </c>
      <c r="H173" s="4">
        <v>18</v>
      </c>
      <c r="I173" s="4">
        <v>107.27</v>
      </c>
      <c r="J173" s="6">
        <v>0.03</v>
      </c>
      <c r="K173" s="6">
        <v>5.4</v>
      </c>
      <c r="L173" s="38">
        <v>0</v>
      </c>
      <c r="M173" s="6">
        <v>2.6</v>
      </c>
      <c r="N173" s="6">
        <v>10.99</v>
      </c>
      <c r="O173" s="6">
        <v>23.03</v>
      </c>
      <c r="P173" s="6">
        <v>7.4</v>
      </c>
      <c r="Q173" s="6">
        <v>0.3</v>
      </c>
    </row>
    <row r="174" spans="1:17" ht="35.1" customHeight="1">
      <c r="A174" s="5" t="s">
        <v>82</v>
      </c>
      <c r="B174" s="49" t="s">
        <v>71</v>
      </c>
      <c r="C174" s="50"/>
      <c r="D174" s="51"/>
      <c r="E174" s="4" t="s">
        <v>108</v>
      </c>
      <c r="F174" s="27">
        <v>17.5</v>
      </c>
      <c r="G174" s="5">
        <v>12.4</v>
      </c>
      <c r="H174" s="5">
        <v>27</v>
      </c>
      <c r="I174" s="5">
        <v>194</v>
      </c>
      <c r="J174" s="5">
        <v>0.1</v>
      </c>
      <c r="K174" s="5">
        <v>4.5999999999999996</v>
      </c>
      <c r="L174" s="4">
        <v>0.1</v>
      </c>
      <c r="M174" s="4">
        <v>0.2</v>
      </c>
      <c r="N174" s="5">
        <v>24.5</v>
      </c>
      <c r="O174" s="5">
        <v>18.3</v>
      </c>
      <c r="P174" s="5">
        <v>13.3</v>
      </c>
      <c r="Q174" s="5">
        <v>0.9</v>
      </c>
    </row>
    <row r="175" spans="1:17" ht="35.1" customHeight="1">
      <c r="A175" s="5" t="s">
        <v>64</v>
      </c>
      <c r="B175" s="49" t="s">
        <v>39</v>
      </c>
      <c r="C175" s="50"/>
      <c r="D175" s="51"/>
      <c r="E175" s="4" t="s">
        <v>32</v>
      </c>
      <c r="F175" s="27">
        <v>3.4</v>
      </c>
      <c r="G175" s="5">
        <v>8.3000000000000007</v>
      </c>
      <c r="H175" s="5">
        <v>22.4</v>
      </c>
      <c r="I175" s="5">
        <v>150.55000000000001</v>
      </c>
      <c r="J175" s="4">
        <v>0.03</v>
      </c>
      <c r="K175" s="4">
        <v>0</v>
      </c>
      <c r="L175" s="4">
        <v>0.1</v>
      </c>
      <c r="M175" s="4">
        <v>0.4</v>
      </c>
      <c r="N175" s="5">
        <v>4</v>
      </c>
      <c r="O175" s="5">
        <v>73.2</v>
      </c>
      <c r="P175" s="5">
        <v>22.8</v>
      </c>
      <c r="Q175" s="5">
        <v>0.7</v>
      </c>
    </row>
    <row r="176" spans="1:17" ht="35.1" customHeight="1">
      <c r="A176" s="5" t="s">
        <v>62</v>
      </c>
      <c r="B176" s="52" t="s">
        <v>36</v>
      </c>
      <c r="C176" s="52"/>
      <c r="D176" s="52"/>
      <c r="E176" s="4">
        <v>200</v>
      </c>
      <c r="F176" s="27">
        <v>0.6</v>
      </c>
      <c r="G176" s="4">
        <v>0.1</v>
      </c>
      <c r="H176" s="5">
        <v>45.7</v>
      </c>
      <c r="I176" s="5">
        <v>176</v>
      </c>
      <c r="J176" s="4">
        <v>1.1000000000000001</v>
      </c>
      <c r="K176" s="4">
        <v>0</v>
      </c>
      <c r="L176" s="4">
        <v>35.6</v>
      </c>
      <c r="M176" s="4">
        <v>6.5</v>
      </c>
      <c r="N176" s="4">
        <v>151.19999999999999</v>
      </c>
      <c r="O176" s="4">
        <v>327.60000000000002</v>
      </c>
      <c r="P176" s="4">
        <v>25.2</v>
      </c>
      <c r="Q176" s="4">
        <v>3.6</v>
      </c>
    </row>
    <row r="177" spans="1:17" ht="35.1" customHeight="1">
      <c r="A177" s="4" t="s">
        <v>29</v>
      </c>
      <c r="B177" s="52" t="s">
        <v>37</v>
      </c>
      <c r="C177" s="52"/>
      <c r="D177" s="52"/>
      <c r="E177" s="5">
        <v>40</v>
      </c>
      <c r="F177" s="27">
        <v>2.6</v>
      </c>
      <c r="G177" s="5">
        <v>0.5</v>
      </c>
      <c r="H177" s="5">
        <v>15.8</v>
      </c>
      <c r="I177" s="5">
        <v>78.239999999999995</v>
      </c>
      <c r="J177" s="5">
        <v>0.1</v>
      </c>
      <c r="K177" s="4">
        <v>0</v>
      </c>
      <c r="L177" s="4">
        <v>0</v>
      </c>
      <c r="M177" s="4">
        <v>1.6</v>
      </c>
      <c r="N177" s="5">
        <v>11.6</v>
      </c>
      <c r="O177" s="5">
        <v>13.4</v>
      </c>
      <c r="P177" s="5">
        <v>55.8</v>
      </c>
      <c r="Q177" s="5">
        <v>3.2</v>
      </c>
    </row>
    <row r="178" spans="1:17" ht="35.1" customHeight="1">
      <c r="A178" s="66" t="s">
        <v>25</v>
      </c>
      <c r="B178" s="66"/>
      <c r="C178" s="66"/>
      <c r="D178" s="66"/>
      <c r="E178" s="66"/>
      <c r="F178" s="6">
        <f t="shared" ref="F178:Q178" si="25">SUM(F173:F177)</f>
        <v>27</v>
      </c>
      <c r="G178" s="6">
        <f t="shared" si="25"/>
        <v>23.400000000000002</v>
      </c>
      <c r="H178" s="6">
        <f t="shared" si="25"/>
        <v>128.9</v>
      </c>
      <c r="I178" s="6">
        <f t="shared" si="25"/>
        <v>706.06</v>
      </c>
      <c r="J178" s="6">
        <f t="shared" si="25"/>
        <v>1.36</v>
      </c>
      <c r="K178" s="6">
        <f t="shared" si="25"/>
        <v>10</v>
      </c>
      <c r="L178" s="6">
        <f t="shared" si="25"/>
        <v>35.800000000000004</v>
      </c>
      <c r="M178" s="6">
        <f t="shared" si="25"/>
        <v>11.299999999999999</v>
      </c>
      <c r="N178" s="6">
        <f t="shared" si="25"/>
        <v>202.29</v>
      </c>
      <c r="O178" s="6">
        <f t="shared" si="25"/>
        <v>455.53</v>
      </c>
      <c r="P178" s="6">
        <f t="shared" si="25"/>
        <v>124.5</v>
      </c>
      <c r="Q178" s="6">
        <f t="shared" si="25"/>
        <v>8.6999999999999993</v>
      </c>
    </row>
    <row r="179" spans="1:17" ht="35.1" customHeight="1">
      <c r="A179" s="85" t="s">
        <v>26</v>
      </c>
      <c r="B179" s="85"/>
      <c r="C179" s="85"/>
      <c r="D179" s="85"/>
      <c r="E179" s="85"/>
      <c r="F179" s="15">
        <f t="shared" ref="F179:Q179" si="26">F171+F178</f>
        <v>28.43</v>
      </c>
      <c r="G179" s="15">
        <f t="shared" si="26"/>
        <v>24.87</v>
      </c>
      <c r="H179" s="15">
        <f t="shared" si="26"/>
        <v>155.26</v>
      </c>
      <c r="I179" s="15">
        <f t="shared" si="26"/>
        <v>829.56</v>
      </c>
      <c r="J179" s="15">
        <f t="shared" si="26"/>
        <v>1.36</v>
      </c>
      <c r="K179" s="15">
        <f t="shared" si="26"/>
        <v>58</v>
      </c>
      <c r="L179" s="15">
        <f t="shared" si="26"/>
        <v>35.800000000000004</v>
      </c>
      <c r="M179" s="15">
        <f t="shared" si="26"/>
        <v>11.499999999999998</v>
      </c>
      <c r="N179" s="15">
        <f t="shared" si="26"/>
        <v>210.22</v>
      </c>
      <c r="O179" s="15">
        <f t="shared" si="26"/>
        <v>468.83</v>
      </c>
      <c r="P179" s="15">
        <f t="shared" si="26"/>
        <v>143</v>
      </c>
      <c r="Q179" s="15">
        <f t="shared" si="26"/>
        <v>9</v>
      </c>
    </row>
    <row r="180" spans="1:17" ht="15.75" customHeight="1">
      <c r="A180" s="67" t="s">
        <v>0</v>
      </c>
      <c r="B180" s="67"/>
      <c r="C180" s="67"/>
      <c r="D180" s="67"/>
      <c r="E180" s="67"/>
      <c r="F180" s="67"/>
      <c r="G180" s="67"/>
      <c r="H180" s="67"/>
      <c r="I180" s="68" t="s">
        <v>47</v>
      </c>
      <c r="J180" s="68"/>
      <c r="K180" s="68"/>
      <c r="L180" s="68"/>
      <c r="M180" s="68"/>
      <c r="N180" s="68"/>
      <c r="O180" s="68"/>
      <c r="P180" s="68"/>
      <c r="Q180" s="68"/>
    </row>
    <row r="181" spans="1:17" ht="95.25" customHeight="1">
      <c r="A181" s="69" t="s">
        <v>97</v>
      </c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</row>
    <row r="182" spans="1:17" ht="11.1" customHeight="1">
      <c r="A182" s="7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20.100000000000001" customHeight="1">
      <c r="A183" s="9"/>
      <c r="B183" s="10"/>
      <c r="C183" s="8"/>
      <c r="D183" s="8"/>
      <c r="E183" s="8"/>
      <c r="F183" s="75" t="s">
        <v>1</v>
      </c>
      <c r="G183" s="75"/>
      <c r="H183" s="8" t="s">
        <v>30</v>
      </c>
      <c r="I183" s="8"/>
      <c r="J183" s="8"/>
      <c r="K183" s="76" t="s">
        <v>3</v>
      </c>
      <c r="L183" s="76"/>
      <c r="M183" s="8"/>
      <c r="N183" s="8"/>
      <c r="O183" s="8"/>
      <c r="P183" s="8"/>
      <c r="Q183" s="8"/>
    </row>
    <row r="184" spans="1:17" ht="20.100000000000001" customHeight="1">
      <c r="A184" s="7"/>
      <c r="B184" s="8"/>
      <c r="C184" s="8"/>
      <c r="D184" s="8"/>
      <c r="E184" s="8"/>
      <c r="F184" s="77" t="s">
        <v>4</v>
      </c>
      <c r="G184" s="77"/>
      <c r="H184" s="11">
        <v>2</v>
      </c>
      <c r="I184" s="8"/>
      <c r="J184" s="8"/>
      <c r="K184" s="78" t="s">
        <v>5</v>
      </c>
      <c r="L184" s="78"/>
      <c r="M184" s="12" t="s">
        <v>48</v>
      </c>
      <c r="N184" s="8"/>
      <c r="O184" s="8"/>
      <c r="P184" s="8"/>
      <c r="Q184" s="8"/>
    </row>
    <row r="185" spans="1:17" ht="20.100000000000001" customHeight="1">
      <c r="A185" s="64" t="s">
        <v>6</v>
      </c>
      <c r="B185" s="65" t="s">
        <v>7</v>
      </c>
      <c r="C185" s="65"/>
      <c r="D185" s="65"/>
      <c r="E185" s="65" t="s">
        <v>8</v>
      </c>
      <c r="F185" s="64" t="s">
        <v>9</v>
      </c>
      <c r="G185" s="64"/>
      <c r="H185" s="64"/>
      <c r="I185" s="63" t="s">
        <v>10</v>
      </c>
      <c r="J185" s="64" t="s">
        <v>11</v>
      </c>
      <c r="K185" s="64"/>
      <c r="L185" s="64"/>
      <c r="M185" s="64"/>
      <c r="N185" s="64" t="s">
        <v>12</v>
      </c>
      <c r="O185" s="64"/>
      <c r="P185" s="64"/>
      <c r="Q185" s="64"/>
    </row>
    <row r="186" spans="1:17" ht="20.100000000000001" customHeight="1">
      <c r="A186" s="64"/>
      <c r="B186" s="65"/>
      <c r="C186" s="65"/>
      <c r="D186" s="65"/>
      <c r="E186" s="65"/>
      <c r="F186" s="26" t="s">
        <v>13</v>
      </c>
      <c r="G186" s="26" t="s">
        <v>14</v>
      </c>
      <c r="H186" s="26" t="s">
        <v>15</v>
      </c>
      <c r="I186" s="63"/>
      <c r="J186" s="26" t="s">
        <v>16</v>
      </c>
      <c r="K186" s="26" t="s">
        <v>17</v>
      </c>
      <c r="L186" s="26" t="s">
        <v>18</v>
      </c>
      <c r="M186" s="26" t="s">
        <v>19</v>
      </c>
      <c r="N186" s="26" t="s">
        <v>20</v>
      </c>
      <c r="O186" s="26" t="s">
        <v>21</v>
      </c>
      <c r="P186" s="26" t="s">
        <v>22</v>
      </c>
      <c r="Q186" s="26" t="s">
        <v>23</v>
      </c>
    </row>
    <row r="187" spans="1:17" ht="20.100000000000001" customHeight="1">
      <c r="A187" s="27">
        <v>1</v>
      </c>
      <c r="B187" s="62">
        <v>2</v>
      </c>
      <c r="C187" s="63"/>
      <c r="D187" s="63"/>
      <c r="E187" s="28">
        <v>3</v>
      </c>
      <c r="F187" s="28">
        <v>5</v>
      </c>
      <c r="G187" s="28">
        <v>6</v>
      </c>
      <c r="H187" s="28">
        <v>7</v>
      </c>
      <c r="I187" s="28">
        <v>8</v>
      </c>
      <c r="J187" s="28">
        <v>9</v>
      </c>
      <c r="K187" s="28">
        <v>10</v>
      </c>
      <c r="L187" s="28">
        <v>11</v>
      </c>
      <c r="M187" s="28">
        <v>12</v>
      </c>
      <c r="N187" s="28">
        <v>13</v>
      </c>
      <c r="O187" s="28">
        <v>14</v>
      </c>
      <c r="P187" s="28">
        <v>15</v>
      </c>
      <c r="Q187" s="28">
        <v>16</v>
      </c>
    </row>
    <row r="188" spans="1:17" ht="35.1" customHeight="1">
      <c r="A188" s="32" t="str">
        <f>A9</f>
        <v>2-й Завтрак</v>
      </c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4"/>
    </row>
    <row r="189" spans="1:17" ht="35.1" customHeight="1">
      <c r="A189" s="5" t="s">
        <v>63</v>
      </c>
      <c r="B189" s="49" t="s">
        <v>42</v>
      </c>
      <c r="C189" s="50"/>
      <c r="D189" s="51"/>
      <c r="E189" s="5">
        <v>200</v>
      </c>
      <c r="F189" s="27">
        <v>0</v>
      </c>
      <c r="G189" s="5">
        <v>0</v>
      </c>
      <c r="H189" s="5">
        <v>15</v>
      </c>
      <c r="I189" s="5">
        <v>60</v>
      </c>
      <c r="J189" s="5">
        <v>0</v>
      </c>
      <c r="K189" s="5">
        <v>0</v>
      </c>
      <c r="L189" s="5">
        <v>0</v>
      </c>
      <c r="M189" s="4">
        <v>0</v>
      </c>
      <c r="N189" s="5">
        <v>5</v>
      </c>
      <c r="O189" s="5">
        <v>8</v>
      </c>
      <c r="P189" s="5">
        <v>4</v>
      </c>
      <c r="Q189" s="5">
        <v>1</v>
      </c>
    </row>
    <row r="190" spans="1:17" ht="35.1" customHeight="1">
      <c r="A190" s="5" t="s">
        <v>83</v>
      </c>
      <c r="B190" s="52" t="s">
        <v>84</v>
      </c>
      <c r="C190" s="52"/>
      <c r="D190" s="52"/>
      <c r="E190" s="5">
        <v>30</v>
      </c>
      <c r="F190" s="27">
        <v>4.5</v>
      </c>
      <c r="G190" s="5">
        <v>4.5</v>
      </c>
      <c r="H190" s="5">
        <v>7.4</v>
      </c>
      <c r="I190" s="5">
        <v>88</v>
      </c>
      <c r="J190" s="5">
        <v>0.08</v>
      </c>
      <c r="K190" s="5">
        <v>3</v>
      </c>
      <c r="L190" s="5">
        <v>0.02</v>
      </c>
      <c r="M190" s="4">
        <v>0</v>
      </c>
      <c r="N190" s="5">
        <v>252</v>
      </c>
      <c r="O190" s="5">
        <v>189</v>
      </c>
      <c r="P190" s="5">
        <v>29</v>
      </c>
      <c r="Q190" s="5">
        <v>2</v>
      </c>
    </row>
    <row r="191" spans="1:17" ht="35.1" customHeight="1">
      <c r="A191" s="79" t="str">
        <f>A12</f>
        <v>Итого за 2-й Завтрак</v>
      </c>
      <c r="B191" s="80"/>
      <c r="C191" s="80"/>
      <c r="D191" s="80"/>
      <c r="E191" s="81"/>
      <c r="F191" s="27">
        <f t="shared" ref="F191:Q191" si="27">SUM(F189:F190)</f>
        <v>4.5</v>
      </c>
      <c r="G191" s="27">
        <f t="shared" si="27"/>
        <v>4.5</v>
      </c>
      <c r="H191" s="27">
        <f t="shared" si="27"/>
        <v>22.4</v>
      </c>
      <c r="I191" s="27">
        <f t="shared" si="27"/>
        <v>148</v>
      </c>
      <c r="J191" s="27">
        <f t="shared" si="27"/>
        <v>0.08</v>
      </c>
      <c r="K191" s="27">
        <f t="shared" si="27"/>
        <v>3</v>
      </c>
      <c r="L191" s="27">
        <f t="shared" si="27"/>
        <v>0.02</v>
      </c>
      <c r="M191" s="27">
        <f t="shared" si="27"/>
        <v>0</v>
      </c>
      <c r="N191" s="27">
        <f t="shared" si="27"/>
        <v>257</v>
      </c>
      <c r="O191" s="27">
        <f t="shared" si="27"/>
        <v>197</v>
      </c>
      <c r="P191" s="27">
        <f t="shared" si="27"/>
        <v>33</v>
      </c>
      <c r="Q191" s="27">
        <f t="shared" si="27"/>
        <v>3</v>
      </c>
    </row>
    <row r="192" spans="1:17" ht="35.1" customHeight="1">
      <c r="A192" s="37" t="s">
        <v>24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42"/>
    </row>
    <row r="193" spans="1:17" ht="35.1" customHeight="1">
      <c r="A193" s="4" t="s">
        <v>67</v>
      </c>
      <c r="B193" s="52" t="s">
        <v>40</v>
      </c>
      <c r="C193" s="52"/>
      <c r="D193" s="52"/>
      <c r="E193" s="4" t="s">
        <v>34</v>
      </c>
      <c r="F193" s="4">
        <v>5.3</v>
      </c>
      <c r="G193" s="4">
        <v>4.4000000000000004</v>
      </c>
      <c r="H193" s="4">
        <v>13.6</v>
      </c>
      <c r="I193" s="4">
        <v>114.8</v>
      </c>
      <c r="J193" s="5">
        <v>0</v>
      </c>
      <c r="K193" s="5">
        <v>4.9000000000000004</v>
      </c>
      <c r="L193" s="5">
        <v>15</v>
      </c>
      <c r="M193" s="5">
        <v>2.2000000000000002</v>
      </c>
      <c r="N193" s="5">
        <v>88.1</v>
      </c>
      <c r="O193" s="5">
        <v>90.9</v>
      </c>
      <c r="P193" s="5">
        <v>13.9</v>
      </c>
      <c r="Q193" s="5">
        <v>0.8</v>
      </c>
    </row>
    <row r="194" spans="1:17" ht="35.1" customHeight="1">
      <c r="A194" s="5" t="s">
        <v>92</v>
      </c>
      <c r="B194" s="49" t="s">
        <v>93</v>
      </c>
      <c r="C194" s="50"/>
      <c r="D194" s="51"/>
      <c r="E194" s="5" t="s">
        <v>108</v>
      </c>
      <c r="F194" s="27">
        <v>17.3</v>
      </c>
      <c r="G194" s="5">
        <v>9.1</v>
      </c>
      <c r="H194" s="5">
        <v>17.5</v>
      </c>
      <c r="I194" s="5">
        <v>283</v>
      </c>
      <c r="J194" s="5">
        <v>0.2</v>
      </c>
      <c r="K194" s="5">
        <v>5.5</v>
      </c>
      <c r="L194" s="4">
        <v>0.03</v>
      </c>
      <c r="M194" s="5">
        <v>3.5</v>
      </c>
      <c r="N194" s="5">
        <v>17.5</v>
      </c>
      <c r="O194" s="5">
        <v>175</v>
      </c>
      <c r="P194" s="5">
        <v>27.5</v>
      </c>
      <c r="Q194" s="5">
        <v>2.5</v>
      </c>
    </row>
    <row r="195" spans="1:17" ht="35.1" customHeight="1">
      <c r="A195" s="5" t="s">
        <v>55</v>
      </c>
      <c r="B195" s="49" t="s">
        <v>73</v>
      </c>
      <c r="C195" s="50"/>
      <c r="D195" s="51"/>
      <c r="E195" s="4" t="s">
        <v>32</v>
      </c>
      <c r="F195" s="27">
        <v>5.6</v>
      </c>
      <c r="G195" s="5">
        <v>4.8</v>
      </c>
      <c r="H195" s="5">
        <v>36</v>
      </c>
      <c r="I195" s="5">
        <v>209.61</v>
      </c>
      <c r="J195" s="5">
        <v>0.1</v>
      </c>
      <c r="K195" s="5">
        <v>14.7</v>
      </c>
      <c r="L195" s="4">
        <v>0.3</v>
      </c>
      <c r="M195" s="5">
        <v>6</v>
      </c>
      <c r="N195" s="5">
        <v>44</v>
      </c>
      <c r="O195" s="5">
        <v>216</v>
      </c>
      <c r="P195" s="5">
        <v>46.7</v>
      </c>
      <c r="Q195" s="5">
        <v>2.7</v>
      </c>
    </row>
    <row r="196" spans="1:17" ht="35.1" customHeight="1">
      <c r="A196" s="5" t="s">
        <v>106</v>
      </c>
      <c r="B196" s="52" t="s">
        <v>107</v>
      </c>
      <c r="C196" s="52"/>
      <c r="D196" s="52"/>
      <c r="E196" s="5">
        <v>200</v>
      </c>
      <c r="F196" s="27">
        <v>0.2</v>
      </c>
      <c r="G196" s="5">
        <v>0.2</v>
      </c>
      <c r="H196" s="5">
        <v>27.9</v>
      </c>
      <c r="I196" s="5">
        <v>115</v>
      </c>
      <c r="J196" s="5">
        <v>0</v>
      </c>
      <c r="K196" s="5">
        <v>51.6</v>
      </c>
      <c r="L196" s="4">
        <v>0</v>
      </c>
      <c r="M196" s="5">
        <v>0.1</v>
      </c>
      <c r="N196" s="5">
        <v>7</v>
      </c>
      <c r="O196" s="5">
        <v>4</v>
      </c>
      <c r="P196" s="5">
        <v>4</v>
      </c>
      <c r="Q196" s="5">
        <v>1</v>
      </c>
    </row>
    <row r="197" spans="1:17" ht="35.1" customHeight="1">
      <c r="A197" s="4" t="s">
        <v>29</v>
      </c>
      <c r="B197" s="52" t="s">
        <v>37</v>
      </c>
      <c r="C197" s="52"/>
      <c r="D197" s="52"/>
      <c r="E197" s="5">
        <v>40</v>
      </c>
      <c r="F197" s="27">
        <v>2.6</v>
      </c>
      <c r="G197" s="5">
        <v>0.5</v>
      </c>
      <c r="H197" s="5">
        <v>15.8</v>
      </c>
      <c r="I197" s="5">
        <v>78.239999999999995</v>
      </c>
      <c r="J197" s="5">
        <v>0.1</v>
      </c>
      <c r="K197" s="4">
        <v>0</v>
      </c>
      <c r="L197" s="4">
        <v>0</v>
      </c>
      <c r="M197" s="4">
        <v>1.6</v>
      </c>
      <c r="N197" s="5">
        <v>11.6</v>
      </c>
      <c r="O197" s="5">
        <v>13.4</v>
      </c>
      <c r="P197" s="5">
        <v>55.8</v>
      </c>
      <c r="Q197" s="5">
        <v>3.2</v>
      </c>
    </row>
    <row r="198" spans="1:17" ht="35.1" customHeight="1">
      <c r="A198" s="79" t="s">
        <v>25</v>
      </c>
      <c r="B198" s="80"/>
      <c r="C198" s="80"/>
      <c r="D198" s="80"/>
      <c r="E198" s="81"/>
      <c r="F198" s="6">
        <f t="shared" ref="F198:Q198" si="28">SUM(F193:F197)</f>
        <v>31.000000000000004</v>
      </c>
      <c r="G198" s="6">
        <f t="shared" si="28"/>
        <v>19</v>
      </c>
      <c r="H198" s="6">
        <f t="shared" si="28"/>
        <v>110.8</v>
      </c>
      <c r="I198" s="6">
        <f t="shared" si="28"/>
        <v>800.65000000000009</v>
      </c>
      <c r="J198" s="6">
        <f t="shared" si="28"/>
        <v>0.4</v>
      </c>
      <c r="K198" s="6">
        <f t="shared" si="28"/>
        <v>76.7</v>
      </c>
      <c r="L198" s="6">
        <f t="shared" si="28"/>
        <v>15.33</v>
      </c>
      <c r="M198" s="6">
        <f t="shared" si="28"/>
        <v>13.399999999999999</v>
      </c>
      <c r="N198" s="6">
        <f t="shared" si="28"/>
        <v>168.2</v>
      </c>
      <c r="O198" s="6">
        <f t="shared" si="28"/>
        <v>499.29999999999995</v>
      </c>
      <c r="P198" s="6">
        <f t="shared" si="28"/>
        <v>147.89999999999998</v>
      </c>
      <c r="Q198" s="6">
        <f t="shared" si="28"/>
        <v>10.199999999999999</v>
      </c>
    </row>
    <row r="199" spans="1:17" ht="35.1" customHeight="1">
      <c r="A199" s="82" t="s">
        <v>26</v>
      </c>
      <c r="B199" s="83"/>
      <c r="C199" s="83"/>
      <c r="D199" s="83"/>
      <c r="E199" s="84"/>
      <c r="F199" s="43">
        <f t="shared" ref="F199:Q199" si="29">F198+F191</f>
        <v>35.5</v>
      </c>
      <c r="G199" s="43">
        <f t="shared" si="29"/>
        <v>23.5</v>
      </c>
      <c r="H199" s="43">
        <f t="shared" si="29"/>
        <v>133.19999999999999</v>
      </c>
      <c r="I199" s="43">
        <f t="shared" si="29"/>
        <v>948.65000000000009</v>
      </c>
      <c r="J199" s="43">
        <f t="shared" si="29"/>
        <v>0.48000000000000004</v>
      </c>
      <c r="K199" s="43">
        <f t="shared" si="29"/>
        <v>79.7</v>
      </c>
      <c r="L199" s="43">
        <f t="shared" si="29"/>
        <v>15.35</v>
      </c>
      <c r="M199" s="43">
        <f t="shared" si="29"/>
        <v>13.399999999999999</v>
      </c>
      <c r="N199" s="43">
        <f t="shared" si="29"/>
        <v>425.2</v>
      </c>
      <c r="O199" s="43">
        <f t="shared" si="29"/>
        <v>696.3</v>
      </c>
      <c r="P199" s="43">
        <f t="shared" si="29"/>
        <v>180.89999999999998</v>
      </c>
      <c r="Q199" s="44">
        <f t="shared" si="29"/>
        <v>13.2</v>
      </c>
    </row>
    <row r="200" spans="1:17" ht="15.75" customHeight="1">
      <c r="A200" s="67" t="s">
        <v>0</v>
      </c>
      <c r="B200" s="67"/>
      <c r="C200" s="67"/>
      <c r="D200" s="67"/>
      <c r="E200" s="67"/>
      <c r="F200" s="67"/>
      <c r="G200" s="67"/>
      <c r="H200" s="67"/>
      <c r="I200" s="68" t="s">
        <v>47</v>
      </c>
      <c r="J200" s="68"/>
      <c r="K200" s="68"/>
      <c r="L200" s="68"/>
      <c r="M200" s="68"/>
      <c r="N200" s="68"/>
      <c r="O200" s="68"/>
      <c r="P200" s="68"/>
      <c r="Q200" s="68"/>
    </row>
    <row r="201" spans="1:17" ht="95.25" customHeight="1">
      <c r="A201" s="69" t="s">
        <v>97</v>
      </c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</row>
    <row r="202" spans="1:17" ht="11.1" customHeight="1">
      <c r="A202" s="7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20.100000000000001" customHeight="1">
      <c r="A203" s="9"/>
      <c r="B203" s="10"/>
      <c r="C203" s="8"/>
      <c r="D203" s="8"/>
      <c r="E203" s="8"/>
      <c r="F203" s="75" t="s">
        <v>1</v>
      </c>
      <c r="G203" s="75"/>
      <c r="H203" s="8" t="s">
        <v>31</v>
      </c>
      <c r="I203" s="8"/>
      <c r="J203" s="8"/>
      <c r="K203" s="76" t="s">
        <v>3</v>
      </c>
      <c r="L203" s="76"/>
      <c r="M203" s="8"/>
      <c r="N203" s="8"/>
      <c r="O203" s="8"/>
      <c r="P203" s="8"/>
      <c r="Q203" s="8"/>
    </row>
    <row r="204" spans="1:17" ht="20.100000000000001" customHeight="1">
      <c r="A204" s="7"/>
      <c r="B204" s="8"/>
      <c r="C204" s="8"/>
      <c r="D204" s="8"/>
      <c r="E204" s="8"/>
      <c r="F204" s="77" t="s">
        <v>4</v>
      </c>
      <c r="G204" s="77"/>
      <c r="H204" s="11">
        <v>2</v>
      </c>
      <c r="I204" s="8"/>
      <c r="J204" s="8"/>
      <c r="K204" s="78" t="s">
        <v>5</v>
      </c>
      <c r="L204" s="78"/>
      <c r="M204" s="12" t="s">
        <v>48</v>
      </c>
      <c r="N204" s="8"/>
      <c r="O204" s="8"/>
      <c r="P204" s="8"/>
      <c r="Q204" s="8"/>
    </row>
    <row r="205" spans="1:17" ht="20.100000000000001" customHeight="1">
      <c r="A205" s="64" t="s">
        <v>6</v>
      </c>
      <c r="B205" s="65" t="s">
        <v>7</v>
      </c>
      <c r="C205" s="65"/>
      <c r="D205" s="65"/>
      <c r="E205" s="65" t="s">
        <v>8</v>
      </c>
      <c r="F205" s="64" t="s">
        <v>9</v>
      </c>
      <c r="G205" s="64"/>
      <c r="H205" s="64"/>
      <c r="I205" s="63" t="s">
        <v>10</v>
      </c>
      <c r="J205" s="64" t="s">
        <v>11</v>
      </c>
      <c r="K205" s="64"/>
      <c r="L205" s="64"/>
      <c r="M205" s="64"/>
      <c r="N205" s="64" t="s">
        <v>12</v>
      </c>
      <c r="O205" s="64"/>
      <c r="P205" s="64"/>
      <c r="Q205" s="64"/>
    </row>
    <row r="206" spans="1:17" ht="34.5" customHeight="1">
      <c r="A206" s="64"/>
      <c r="B206" s="65"/>
      <c r="C206" s="65"/>
      <c r="D206" s="65"/>
      <c r="E206" s="65"/>
      <c r="F206" s="26" t="s">
        <v>13</v>
      </c>
      <c r="G206" s="26" t="s">
        <v>14</v>
      </c>
      <c r="H206" s="26" t="s">
        <v>15</v>
      </c>
      <c r="I206" s="63"/>
      <c r="J206" s="26" t="s">
        <v>16</v>
      </c>
      <c r="K206" s="26" t="s">
        <v>17</v>
      </c>
      <c r="L206" s="26" t="s">
        <v>18</v>
      </c>
      <c r="M206" s="26" t="s">
        <v>19</v>
      </c>
      <c r="N206" s="26" t="s">
        <v>20</v>
      </c>
      <c r="O206" s="26" t="s">
        <v>21</v>
      </c>
      <c r="P206" s="26" t="s">
        <v>22</v>
      </c>
      <c r="Q206" s="26" t="s">
        <v>23</v>
      </c>
    </row>
    <row r="207" spans="1:17" ht="20.100000000000001" customHeight="1">
      <c r="A207" s="27">
        <v>1</v>
      </c>
      <c r="B207" s="62">
        <v>2</v>
      </c>
      <c r="C207" s="63"/>
      <c r="D207" s="63"/>
      <c r="E207" s="28">
        <v>3</v>
      </c>
      <c r="F207" s="28">
        <v>5</v>
      </c>
      <c r="G207" s="28">
        <v>6</v>
      </c>
      <c r="H207" s="28">
        <v>7</v>
      </c>
      <c r="I207" s="28">
        <v>8</v>
      </c>
      <c r="J207" s="28">
        <v>9</v>
      </c>
      <c r="K207" s="28">
        <v>10</v>
      </c>
      <c r="L207" s="28">
        <v>11</v>
      </c>
      <c r="M207" s="28">
        <v>12</v>
      </c>
      <c r="N207" s="28">
        <v>13</v>
      </c>
      <c r="O207" s="28">
        <v>14</v>
      </c>
      <c r="P207" s="28">
        <v>15</v>
      </c>
      <c r="Q207" s="28">
        <v>16</v>
      </c>
    </row>
    <row r="208" spans="1:17" ht="35.1" customHeight="1">
      <c r="A208" s="32" t="str">
        <f>A9</f>
        <v>2-й Завтрак</v>
      </c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4"/>
    </row>
    <row r="209" spans="1:17" ht="35.1" customHeight="1">
      <c r="A209" s="5" t="s">
        <v>63</v>
      </c>
      <c r="B209" s="49" t="s">
        <v>80</v>
      </c>
      <c r="C209" s="50"/>
      <c r="D209" s="51"/>
      <c r="E209" s="5">
        <v>200</v>
      </c>
      <c r="F209" s="27">
        <v>0.3</v>
      </c>
      <c r="G209" s="5">
        <v>0.1</v>
      </c>
      <c r="H209" s="5">
        <v>11</v>
      </c>
      <c r="I209" s="5">
        <v>43</v>
      </c>
      <c r="J209" s="5">
        <v>0.1</v>
      </c>
      <c r="K209" s="4">
        <v>1.5</v>
      </c>
      <c r="L209" s="5">
        <v>0.1</v>
      </c>
      <c r="M209" s="4">
        <v>0.2</v>
      </c>
      <c r="N209" s="5">
        <v>125</v>
      </c>
      <c r="O209" s="5">
        <v>119</v>
      </c>
      <c r="P209" s="5">
        <v>18.899999999999999</v>
      </c>
      <c r="Q209" s="5">
        <v>0.4</v>
      </c>
    </row>
    <row r="210" spans="1:17" ht="35.1" customHeight="1">
      <c r="A210" s="5" t="s">
        <v>29</v>
      </c>
      <c r="B210" s="52" t="s">
        <v>74</v>
      </c>
      <c r="C210" s="52"/>
      <c r="D210" s="52"/>
      <c r="E210" s="5">
        <v>30</v>
      </c>
      <c r="F210" s="27">
        <v>1.1299999999999999</v>
      </c>
      <c r="G210" s="5">
        <v>1.47</v>
      </c>
      <c r="H210" s="5">
        <v>11.16</v>
      </c>
      <c r="I210" s="5">
        <v>62.5</v>
      </c>
      <c r="J210" s="5">
        <v>0</v>
      </c>
      <c r="K210" s="5">
        <v>45</v>
      </c>
      <c r="L210" s="5">
        <v>0</v>
      </c>
      <c r="M210" s="4">
        <v>0.2</v>
      </c>
      <c r="N210" s="5">
        <v>0.53</v>
      </c>
      <c r="O210" s="5">
        <v>4.3</v>
      </c>
      <c r="P210" s="5">
        <v>13.5</v>
      </c>
      <c r="Q210" s="5">
        <v>0.2</v>
      </c>
    </row>
    <row r="211" spans="1:17" ht="35.1" customHeight="1">
      <c r="A211" s="66" t="str">
        <f>A12</f>
        <v>Итого за 2-й Завтрак</v>
      </c>
      <c r="B211" s="66"/>
      <c r="C211" s="66"/>
      <c r="D211" s="66"/>
      <c r="E211" s="66"/>
      <c r="F211" s="27">
        <f t="shared" ref="F211:Q211" si="30">SUM(F209:F210)</f>
        <v>1.43</v>
      </c>
      <c r="G211" s="27">
        <f t="shared" si="30"/>
        <v>1.57</v>
      </c>
      <c r="H211" s="27">
        <f t="shared" si="30"/>
        <v>22.16</v>
      </c>
      <c r="I211" s="27">
        <f t="shared" si="30"/>
        <v>105.5</v>
      </c>
      <c r="J211" s="27">
        <f t="shared" si="30"/>
        <v>0.1</v>
      </c>
      <c r="K211" s="27">
        <f t="shared" si="30"/>
        <v>46.5</v>
      </c>
      <c r="L211" s="27">
        <f t="shared" si="30"/>
        <v>0.1</v>
      </c>
      <c r="M211" s="27">
        <f t="shared" si="30"/>
        <v>0.4</v>
      </c>
      <c r="N211" s="27">
        <f t="shared" si="30"/>
        <v>125.53</v>
      </c>
      <c r="O211" s="27">
        <f t="shared" si="30"/>
        <v>123.3</v>
      </c>
      <c r="P211" s="27">
        <f t="shared" si="30"/>
        <v>32.4</v>
      </c>
      <c r="Q211" s="27">
        <f t="shared" si="30"/>
        <v>0.60000000000000009</v>
      </c>
    </row>
    <row r="212" spans="1:17" ht="35.1" customHeight="1">
      <c r="A212" s="32" t="s">
        <v>24</v>
      </c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4"/>
    </row>
    <row r="213" spans="1:17" ht="35.1" customHeight="1">
      <c r="A213" s="4" t="s">
        <v>69</v>
      </c>
      <c r="B213" s="49" t="s">
        <v>77</v>
      </c>
      <c r="C213" s="50"/>
      <c r="D213" s="51"/>
      <c r="E213" s="4" t="s">
        <v>94</v>
      </c>
      <c r="F213" s="4">
        <v>9.3000000000000007</v>
      </c>
      <c r="G213" s="4">
        <v>8.1</v>
      </c>
      <c r="H213" s="4">
        <v>24.9</v>
      </c>
      <c r="I213" s="4">
        <v>203.04</v>
      </c>
      <c r="J213" s="5">
        <v>0</v>
      </c>
      <c r="K213" s="5">
        <v>5.4</v>
      </c>
      <c r="L213" s="5">
        <v>0</v>
      </c>
      <c r="M213" s="5">
        <v>2.6</v>
      </c>
      <c r="N213" s="5">
        <v>10.5</v>
      </c>
      <c r="O213" s="5">
        <v>22.8</v>
      </c>
      <c r="P213" s="5">
        <v>7.4</v>
      </c>
      <c r="Q213" s="5">
        <v>0.4</v>
      </c>
    </row>
    <row r="214" spans="1:17" ht="35.1" customHeight="1">
      <c r="A214" s="5" t="s">
        <v>66</v>
      </c>
      <c r="B214" s="49" t="s">
        <v>45</v>
      </c>
      <c r="C214" s="50"/>
      <c r="D214" s="51"/>
      <c r="E214" s="4" t="s">
        <v>109</v>
      </c>
      <c r="F214" s="27">
        <v>13.1</v>
      </c>
      <c r="G214" s="5">
        <v>16.5</v>
      </c>
      <c r="H214" s="5">
        <v>3.6</v>
      </c>
      <c r="I214" s="5">
        <v>215</v>
      </c>
      <c r="J214" s="5">
        <v>0</v>
      </c>
      <c r="K214" s="5">
        <v>3.3</v>
      </c>
      <c r="L214" s="5">
        <v>0</v>
      </c>
      <c r="M214" s="5">
        <v>4</v>
      </c>
      <c r="N214" s="5">
        <v>9.6</v>
      </c>
      <c r="O214" s="5">
        <v>21.5</v>
      </c>
      <c r="P214" s="5">
        <v>6</v>
      </c>
      <c r="Q214" s="5">
        <v>0.4</v>
      </c>
    </row>
    <row r="215" spans="1:17" ht="35.1" customHeight="1">
      <c r="A215" s="5" t="s">
        <v>52</v>
      </c>
      <c r="B215" s="49" t="s">
        <v>76</v>
      </c>
      <c r="C215" s="50"/>
      <c r="D215" s="51"/>
      <c r="E215" s="4" t="s">
        <v>32</v>
      </c>
      <c r="F215" s="27">
        <v>3.6</v>
      </c>
      <c r="G215" s="5">
        <v>4.8</v>
      </c>
      <c r="H215" s="5">
        <v>37.1</v>
      </c>
      <c r="I215" s="5">
        <v>183.8</v>
      </c>
      <c r="J215" s="5">
        <v>0</v>
      </c>
      <c r="K215" s="5">
        <v>0</v>
      </c>
      <c r="L215" s="5">
        <v>4.5</v>
      </c>
      <c r="M215" s="5">
        <v>1.3</v>
      </c>
      <c r="N215" s="5">
        <v>38.9</v>
      </c>
      <c r="O215" s="5">
        <v>172</v>
      </c>
      <c r="P215" s="5">
        <v>17.399999999999999</v>
      </c>
      <c r="Q215" s="5">
        <v>0.3</v>
      </c>
    </row>
    <row r="216" spans="1:17" ht="35.1" customHeight="1">
      <c r="A216" s="5" t="s">
        <v>62</v>
      </c>
      <c r="B216" s="49" t="s">
        <v>36</v>
      </c>
      <c r="C216" s="50"/>
      <c r="D216" s="51"/>
      <c r="E216" s="4">
        <v>200</v>
      </c>
      <c r="F216" s="27">
        <v>0.6</v>
      </c>
      <c r="G216" s="4">
        <v>0.1</v>
      </c>
      <c r="H216" s="5">
        <v>45.7</v>
      </c>
      <c r="I216" s="5">
        <v>176</v>
      </c>
      <c r="J216" s="4">
        <v>1.1000000000000001</v>
      </c>
      <c r="K216" s="4">
        <v>0</v>
      </c>
      <c r="L216" s="4">
        <v>35.6</v>
      </c>
      <c r="M216" s="4">
        <v>6.5</v>
      </c>
      <c r="N216" s="4">
        <v>151.19999999999999</v>
      </c>
      <c r="O216" s="4">
        <v>327.60000000000002</v>
      </c>
      <c r="P216" s="4">
        <v>25.2</v>
      </c>
      <c r="Q216" s="4">
        <v>3.6</v>
      </c>
    </row>
    <row r="217" spans="1:17" ht="35.1" customHeight="1">
      <c r="A217" s="4" t="s">
        <v>29</v>
      </c>
      <c r="B217" s="49" t="s">
        <v>37</v>
      </c>
      <c r="C217" s="50"/>
      <c r="D217" s="51"/>
      <c r="E217" s="5">
        <v>40</v>
      </c>
      <c r="F217" s="27">
        <v>2.6</v>
      </c>
      <c r="G217" s="5">
        <v>0.5</v>
      </c>
      <c r="H217" s="5">
        <v>15.8</v>
      </c>
      <c r="I217" s="5">
        <v>78.239999999999995</v>
      </c>
      <c r="J217" s="5">
        <v>0.1</v>
      </c>
      <c r="K217" s="4">
        <v>0</v>
      </c>
      <c r="L217" s="4">
        <v>0</v>
      </c>
      <c r="M217" s="4">
        <v>1.6</v>
      </c>
      <c r="N217" s="5">
        <v>11.6</v>
      </c>
      <c r="O217" s="5">
        <v>13.4</v>
      </c>
      <c r="P217" s="5">
        <v>55.8</v>
      </c>
      <c r="Q217" s="5">
        <v>3.2</v>
      </c>
    </row>
    <row r="218" spans="1:17" ht="35.1" customHeight="1">
      <c r="A218" s="66" t="s">
        <v>25</v>
      </c>
      <c r="B218" s="66"/>
      <c r="C218" s="66"/>
      <c r="D218" s="66"/>
      <c r="E218" s="66"/>
      <c r="F218" s="6">
        <f t="shared" ref="F218:Q218" si="31">SUM(F213:F217)</f>
        <v>29.200000000000003</v>
      </c>
      <c r="G218" s="6">
        <f t="shared" si="31"/>
        <v>30.000000000000004</v>
      </c>
      <c r="H218" s="6">
        <f t="shared" si="31"/>
        <v>127.1</v>
      </c>
      <c r="I218" s="6">
        <f t="shared" si="31"/>
        <v>856.07999999999993</v>
      </c>
      <c r="J218" s="6">
        <f t="shared" si="31"/>
        <v>1.2000000000000002</v>
      </c>
      <c r="K218" s="6">
        <f t="shared" si="31"/>
        <v>8.6999999999999993</v>
      </c>
      <c r="L218" s="6">
        <f t="shared" si="31"/>
        <v>40.1</v>
      </c>
      <c r="M218" s="6">
        <f t="shared" si="31"/>
        <v>15.999999999999998</v>
      </c>
      <c r="N218" s="6">
        <f t="shared" si="31"/>
        <v>221.79999999999998</v>
      </c>
      <c r="O218" s="6">
        <f t="shared" si="31"/>
        <v>557.30000000000007</v>
      </c>
      <c r="P218" s="6">
        <f t="shared" si="31"/>
        <v>111.8</v>
      </c>
      <c r="Q218" s="6">
        <f t="shared" si="31"/>
        <v>7.9</v>
      </c>
    </row>
    <row r="219" spans="1:17" ht="35.1" customHeight="1">
      <c r="A219" s="47" t="s">
        <v>26</v>
      </c>
      <c r="B219" s="47"/>
      <c r="C219" s="47"/>
      <c r="D219" s="47"/>
      <c r="E219" s="47"/>
      <c r="F219" s="6">
        <f t="shared" ref="F219:Q219" si="32">F218+F211</f>
        <v>30.630000000000003</v>
      </c>
      <c r="G219" s="6">
        <f t="shared" si="32"/>
        <v>31.570000000000004</v>
      </c>
      <c r="H219" s="6">
        <f t="shared" si="32"/>
        <v>149.26</v>
      </c>
      <c r="I219" s="6">
        <f t="shared" si="32"/>
        <v>961.57999999999993</v>
      </c>
      <c r="J219" s="6">
        <f t="shared" si="32"/>
        <v>1.3000000000000003</v>
      </c>
      <c r="K219" s="6">
        <f t="shared" si="32"/>
        <v>55.2</v>
      </c>
      <c r="L219" s="6">
        <f t="shared" si="32"/>
        <v>40.200000000000003</v>
      </c>
      <c r="M219" s="6">
        <f t="shared" si="32"/>
        <v>16.399999999999999</v>
      </c>
      <c r="N219" s="6">
        <f t="shared" si="32"/>
        <v>347.33</v>
      </c>
      <c r="O219" s="6">
        <f t="shared" si="32"/>
        <v>680.6</v>
      </c>
      <c r="P219" s="6">
        <f t="shared" si="32"/>
        <v>144.19999999999999</v>
      </c>
      <c r="Q219" s="6">
        <f t="shared" si="32"/>
        <v>8.5</v>
      </c>
    </row>
    <row r="220" spans="1:17" ht="15.75" customHeight="1">
      <c r="A220" s="67" t="s">
        <v>0</v>
      </c>
      <c r="B220" s="67"/>
      <c r="C220" s="67"/>
      <c r="D220" s="67"/>
      <c r="E220" s="67"/>
      <c r="F220" s="67"/>
      <c r="G220" s="67"/>
      <c r="H220" s="67"/>
      <c r="I220" s="68" t="s">
        <v>47</v>
      </c>
      <c r="J220" s="68"/>
      <c r="K220" s="68"/>
      <c r="L220" s="68"/>
      <c r="M220" s="68"/>
      <c r="N220" s="68"/>
      <c r="O220" s="68"/>
      <c r="P220" s="68"/>
      <c r="Q220" s="68"/>
    </row>
    <row r="221" spans="1:17" ht="95.25" customHeight="1">
      <c r="A221" s="69" t="s">
        <v>97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</row>
    <row r="222" spans="1:17" ht="11.1" customHeight="1">
      <c r="A222" s="7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2.95" customHeight="1">
      <c r="A223" s="16"/>
      <c r="B223" s="17"/>
      <c r="F223" s="70" t="s">
        <v>1</v>
      </c>
      <c r="G223" s="70"/>
      <c r="H223" s="8" t="s">
        <v>70</v>
      </c>
      <c r="K223" s="71" t="s">
        <v>3</v>
      </c>
      <c r="L223" s="71"/>
    </row>
    <row r="224" spans="1:17" s="2" customFormat="1" ht="12.95" customHeight="1">
      <c r="A224" s="19"/>
      <c r="B224" s="18"/>
      <c r="C224" s="18"/>
      <c r="D224" s="18"/>
      <c r="E224" s="18"/>
      <c r="F224" s="72" t="s">
        <v>4</v>
      </c>
      <c r="G224" s="72"/>
      <c r="H224" s="20">
        <v>2</v>
      </c>
      <c r="I224" s="18"/>
      <c r="J224" s="18"/>
      <c r="K224" s="73" t="s">
        <v>5</v>
      </c>
      <c r="L224" s="73"/>
      <c r="M224" s="74" t="s">
        <v>48</v>
      </c>
      <c r="N224" s="74"/>
      <c r="O224" s="18"/>
      <c r="P224" s="18"/>
      <c r="Q224" s="18"/>
    </row>
    <row r="225" spans="1:17" ht="20.100000000000001" customHeight="1">
      <c r="A225" s="64" t="s">
        <v>6</v>
      </c>
      <c r="B225" s="65" t="s">
        <v>7</v>
      </c>
      <c r="C225" s="65"/>
      <c r="D225" s="65"/>
      <c r="E225" s="65" t="s">
        <v>8</v>
      </c>
      <c r="F225" s="64" t="s">
        <v>9</v>
      </c>
      <c r="G225" s="64"/>
      <c r="H225" s="64"/>
      <c r="I225" s="63" t="s">
        <v>10</v>
      </c>
      <c r="J225" s="64" t="s">
        <v>11</v>
      </c>
      <c r="K225" s="64"/>
      <c r="L225" s="64"/>
      <c r="M225" s="64"/>
      <c r="N225" s="64" t="s">
        <v>12</v>
      </c>
      <c r="O225" s="64"/>
      <c r="P225" s="64"/>
      <c r="Q225" s="64"/>
    </row>
    <row r="226" spans="1:17" ht="20.100000000000001" customHeight="1">
      <c r="A226" s="64"/>
      <c r="B226" s="65"/>
      <c r="C226" s="65"/>
      <c r="D226" s="65"/>
      <c r="E226" s="65"/>
      <c r="F226" s="26" t="s">
        <v>13</v>
      </c>
      <c r="G226" s="26" t="s">
        <v>14</v>
      </c>
      <c r="H226" s="26" t="s">
        <v>15</v>
      </c>
      <c r="I226" s="63"/>
      <c r="J226" s="26" t="s">
        <v>16</v>
      </c>
      <c r="K226" s="26" t="s">
        <v>17</v>
      </c>
      <c r="L226" s="26" t="s">
        <v>18</v>
      </c>
      <c r="M226" s="26" t="s">
        <v>19</v>
      </c>
      <c r="N226" s="26" t="s">
        <v>20</v>
      </c>
      <c r="O226" s="26" t="s">
        <v>21</v>
      </c>
      <c r="P226" s="26" t="s">
        <v>22</v>
      </c>
      <c r="Q226" s="26" t="s">
        <v>23</v>
      </c>
    </row>
    <row r="227" spans="1:17" ht="20.100000000000001" customHeight="1">
      <c r="A227" s="27">
        <v>1</v>
      </c>
      <c r="B227" s="62">
        <v>2</v>
      </c>
      <c r="C227" s="63"/>
      <c r="D227" s="63"/>
      <c r="E227" s="28">
        <v>3</v>
      </c>
      <c r="F227" s="28">
        <v>5</v>
      </c>
      <c r="G227" s="28">
        <v>6</v>
      </c>
      <c r="H227" s="28">
        <v>7</v>
      </c>
      <c r="I227" s="28">
        <v>8</v>
      </c>
      <c r="J227" s="28">
        <v>9</v>
      </c>
      <c r="K227" s="28">
        <v>10</v>
      </c>
      <c r="L227" s="28">
        <v>11</v>
      </c>
      <c r="M227" s="28">
        <v>12</v>
      </c>
      <c r="N227" s="28">
        <v>13</v>
      </c>
      <c r="O227" s="28">
        <v>14</v>
      </c>
      <c r="P227" s="28">
        <v>15</v>
      </c>
      <c r="Q227" s="28">
        <v>16</v>
      </c>
    </row>
    <row r="228" spans="1:17" ht="24.75" customHeight="1">
      <c r="A228" s="32" t="str">
        <f>A9</f>
        <v>2-й Завтрак</v>
      </c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4"/>
    </row>
    <row r="229" spans="1:17" ht="35.1" customHeight="1">
      <c r="A229" s="5" t="s">
        <v>62</v>
      </c>
      <c r="B229" s="49" t="s">
        <v>36</v>
      </c>
      <c r="C229" s="50"/>
      <c r="D229" s="51"/>
      <c r="E229" s="4">
        <v>200</v>
      </c>
      <c r="F229" s="27">
        <v>0.6</v>
      </c>
      <c r="G229" s="4">
        <v>0.1</v>
      </c>
      <c r="H229" s="5">
        <v>45.7</v>
      </c>
      <c r="I229" s="5">
        <v>176</v>
      </c>
      <c r="J229" s="4">
        <v>1.1000000000000001</v>
      </c>
      <c r="K229" s="4">
        <v>0</v>
      </c>
      <c r="L229" s="4">
        <v>35.6</v>
      </c>
      <c r="M229" s="4">
        <v>6.5</v>
      </c>
      <c r="N229" s="4">
        <v>151.19999999999999</v>
      </c>
      <c r="O229" s="4">
        <v>327.60000000000002</v>
      </c>
      <c r="P229" s="4">
        <v>25.2</v>
      </c>
      <c r="Q229" s="4">
        <v>3.6</v>
      </c>
    </row>
    <row r="230" spans="1:17" ht="35.1" customHeight="1">
      <c r="A230" s="5" t="s">
        <v>29</v>
      </c>
      <c r="B230" s="52" t="s">
        <v>74</v>
      </c>
      <c r="C230" s="52"/>
      <c r="D230" s="52"/>
      <c r="E230" s="5">
        <v>30</v>
      </c>
      <c r="F230" s="27">
        <v>2.25</v>
      </c>
      <c r="G230" s="5">
        <v>3.54</v>
      </c>
      <c r="H230" s="5">
        <v>18</v>
      </c>
      <c r="I230" s="5">
        <v>121.2</v>
      </c>
      <c r="J230" s="4">
        <v>0.1</v>
      </c>
      <c r="K230" s="4">
        <v>0</v>
      </c>
      <c r="L230" s="4">
        <v>0.2</v>
      </c>
      <c r="M230" s="5">
        <v>2</v>
      </c>
      <c r="N230" s="4">
        <v>235</v>
      </c>
      <c r="O230" s="5">
        <v>347</v>
      </c>
      <c r="P230" s="4">
        <v>41</v>
      </c>
      <c r="Q230" s="4">
        <v>1.9</v>
      </c>
    </row>
    <row r="231" spans="1:17" ht="34.5" customHeight="1">
      <c r="A231" s="53" t="str">
        <f>A12</f>
        <v>Итого за 2-й Завтрак</v>
      </c>
      <c r="B231" s="54"/>
      <c r="C231" s="54"/>
      <c r="D231" s="54"/>
      <c r="E231" s="55"/>
      <c r="F231" s="27">
        <f t="shared" ref="F231:Q231" si="33">SUM(F229:F230)</f>
        <v>2.85</v>
      </c>
      <c r="G231" s="27">
        <f t="shared" si="33"/>
        <v>3.64</v>
      </c>
      <c r="H231" s="27">
        <f t="shared" si="33"/>
        <v>63.7</v>
      </c>
      <c r="I231" s="27">
        <f t="shared" si="33"/>
        <v>297.2</v>
      </c>
      <c r="J231" s="27">
        <f t="shared" si="33"/>
        <v>1.2000000000000002</v>
      </c>
      <c r="K231" s="27">
        <f t="shared" si="33"/>
        <v>0</v>
      </c>
      <c r="L231" s="27">
        <f t="shared" si="33"/>
        <v>35.800000000000004</v>
      </c>
      <c r="M231" s="27">
        <f t="shared" si="33"/>
        <v>8.5</v>
      </c>
      <c r="N231" s="27">
        <f t="shared" si="33"/>
        <v>386.2</v>
      </c>
      <c r="O231" s="27">
        <f t="shared" si="33"/>
        <v>674.6</v>
      </c>
      <c r="P231" s="27">
        <f t="shared" si="33"/>
        <v>66.2</v>
      </c>
      <c r="Q231" s="27">
        <f t="shared" si="33"/>
        <v>5.5</v>
      </c>
    </row>
    <row r="232" spans="1:17" ht="23.25" customHeight="1">
      <c r="A232" s="32" t="s">
        <v>24</v>
      </c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4"/>
    </row>
    <row r="233" spans="1:17" ht="35.1" customHeight="1">
      <c r="A233" s="4" t="s">
        <v>68</v>
      </c>
      <c r="B233" s="52" t="s">
        <v>110</v>
      </c>
      <c r="C233" s="52"/>
      <c r="D233" s="52"/>
      <c r="E233" s="4" t="s">
        <v>34</v>
      </c>
      <c r="F233" s="4">
        <v>2.56</v>
      </c>
      <c r="G233" s="4">
        <v>4.4800000000000004</v>
      </c>
      <c r="H233" s="4">
        <v>9.68</v>
      </c>
      <c r="I233" s="4">
        <v>89.6</v>
      </c>
      <c r="J233" s="5">
        <v>0.2</v>
      </c>
      <c r="K233" s="5">
        <v>9.5</v>
      </c>
      <c r="L233" s="5">
        <v>19.5</v>
      </c>
      <c r="M233" s="4">
        <v>1.7</v>
      </c>
      <c r="N233" s="5">
        <v>10.3</v>
      </c>
      <c r="O233" s="5">
        <v>144</v>
      </c>
      <c r="P233" s="5">
        <v>27</v>
      </c>
      <c r="Q233" s="5">
        <v>0.8</v>
      </c>
    </row>
    <row r="234" spans="1:17" ht="35.1" customHeight="1">
      <c r="A234" s="5" t="s">
        <v>90</v>
      </c>
      <c r="B234" s="49" t="s">
        <v>91</v>
      </c>
      <c r="C234" s="50"/>
      <c r="D234" s="51"/>
      <c r="E234" s="5" t="s">
        <v>109</v>
      </c>
      <c r="F234" s="27">
        <v>16.739999999999998</v>
      </c>
      <c r="G234" s="5">
        <v>11.2</v>
      </c>
      <c r="H234" s="5">
        <v>8.19</v>
      </c>
      <c r="I234" s="5">
        <v>200.56</v>
      </c>
      <c r="J234" s="5">
        <v>0.1</v>
      </c>
      <c r="K234" s="5">
        <v>1.3</v>
      </c>
      <c r="L234" s="4">
        <v>0</v>
      </c>
      <c r="M234" s="5">
        <v>4.5999999999999996</v>
      </c>
      <c r="N234" s="5">
        <v>26.1</v>
      </c>
      <c r="O234" s="5">
        <v>122</v>
      </c>
      <c r="P234" s="5">
        <v>18.7</v>
      </c>
      <c r="Q234" s="5">
        <v>2.8</v>
      </c>
    </row>
    <row r="235" spans="1:17" ht="35.1" customHeight="1">
      <c r="A235" s="5" t="s">
        <v>54</v>
      </c>
      <c r="B235" s="49" t="s">
        <v>41</v>
      </c>
      <c r="C235" s="50"/>
      <c r="D235" s="51"/>
      <c r="E235" s="5" t="s">
        <v>32</v>
      </c>
      <c r="F235" s="27">
        <v>4.5999999999999996</v>
      </c>
      <c r="G235" s="5">
        <v>7.3</v>
      </c>
      <c r="H235" s="5">
        <v>48.2</v>
      </c>
      <c r="I235" s="5">
        <v>256.3</v>
      </c>
      <c r="J235" s="5">
        <v>0.1</v>
      </c>
      <c r="K235" s="4">
        <v>0</v>
      </c>
      <c r="L235" s="4">
        <v>0.03</v>
      </c>
      <c r="M235" s="4">
        <v>0.3</v>
      </c>
      <c r="N235" s="5">
        <v>13.8</v>
      </c>
      <c r="O235" s="5">
        <v>92</v>
      </c>
      <c r="P235" s="5">
        <v>28</v>
      </c>
      <c r="Q235" s="5">
        <v>0.6</v>
      </c>
    </row>
    <row r="236" spans="1:17" ht="35.1" customHeight="1">
      <c r="A236" s="5" t="s">
        <v>63</v>
      </c>
      <c r="B236" s="52" t="s">
        <v>42</v>
      </c>
      <c r="C236" s="52"/>
      <c r="D236" s="52"/>
      <c r="E236" s="5">
        <v>200</v>
      </c>
      <c r="F236" s="27">
        <v>0</v>
      </c>
      <c r="G236" s="5">
        <v>0</v>
      </c>
      <c r="H236" s="5">
        <v>15</v>
      </c>
      <c r="I236" s="5">
        <v>60</v>
      </c>
      <c r="J236" s="5">
        <v>0</v>
      </c>
      <c r="K236" s="5">
        <v>0</v>
      </c>
      <c r="L236" s="5">
        <v>0</v>
      </c>
      <c r="M236" s="4">
        <v>0</v>
      </c>
      <c r="N236" s="5">
        <v>5</v>
      </c>
      <c r="O236" s="5">
        <v>8</v>
      </c>
      <c r="P236" s="5">
        <v>4</v>
      </c>
      <c r="Q236" s="5">
        <v>1</v>
      </c>
    </row>
    <row r="237" spans="1:17" ht="35.1" customHeight="1">
      <c r="A237" s="4" t="s">
        <v>29</v>
      </c>
      <c r="B237" s="52" t="s">
        <v>37</v>
      </c>
      <c r="C237" s="52"/>
      <c r="D237" s="52"/>
      <c r="E237" s="5">
        <v>40</v>
      </c>
      <c r="F237" s="27">
        <v>2.6</v>
      </c>
      <c r="G237" s="5">
        <v>0.5</v>
      </c>
      <c r="H237" s="5">
        <v>15.8</v>
      </c>
      <c r="I237" s="5">
        <v>78.239999999999995</v>
      </c>
      <c r="J237" s="5">
        <v>0.1</v>
      </c>
      <c r="K237" s="4">
        <v>0</v>
      </c>
      <c r="L237" s="4">
        <v>0</v>
      </c>
      <c r="M237" s="4">
        <v>1.6</v>
      </c>
      <c r="N237" s="5">
        <v>11.6</v>
      </c>
      <c r="O237" s="5">
        <v>13.4</v>
      </c>
      <c r="P237" s="5">
        <v>55.8</v>
      </c>
      <c r="Q237" s="5">
        <v>3.2</v>
      </c>
    </row>
    <row r="238" spans="1:17" ht="28.5" customHeight="1">
      <c r="A238" s="53" t="s">
        <v>25</v>
      </c>
      <c r="B238" s="54"/>
      <c r="C238" s="54"/>
      <c r="D238" s="54"/>
      <c r="E238" s="55"/>
      <c r="F238" s="6">
        <f t="shared" ref="F238:Q238" si="34">SUM(F233:F237)</f>
        <v>26.5</v>
      </c>
      <c r="G238" s="6">
        <f t="shared" si="34"/>
        <v>23.48</v>
      </c>
      <c r="H238" s="6">
        <f t="shared" si="34"/>
        <v>96.86999999999999</v>
      </c>
      <c r="I238" s="6">
        <f t="shared" si="34"/>
        <v>684.7</v>
      </c>
      <c r="J238" s="6">
        <f t="shared" si="34"/>
        <v>0.5</v>
      </c>
      <c r="K238" s="6">
        <f t="shared" si="34"/>
        <v>10.8</v>
      </c>
      <c r="L238" s="6">
        <f t="shared" si="34"/>
        <v>19.53</v>
      </c>
      <c r="M238" s="6">
        <f t="shared" si="34"/>
        <v>8.1999999999999993</v>
      </c>
      <c r="N238" s="6">
        <f t="shared" si="34"/>
        <v>66.8</v>
      </c>
      <c r="O238" s="6">
        <f t="shared" si="34"/>
        <v>379.4</v>
      </c>
      <c r="P238" s="6">
        <f t="shared" si="34"/>
        <v>133.5</v>
      </c>
      <c r="Q238" s="6">
        <f t="shared" si="34"/>
        <v>8.3999999999999986</v>
      </c>
    </row>
    <row r="239" spans="1:17" ht="29.25" customHeight="1">
      <c r="A239" s="56" t="s">
        <v>26</v>
      </c>
      <c r="B239" s="57"/>
      <c r="C239" s="57"/>
      <c r="D239" s="57"/>
      <c r="E239" s="58"/>
      <c r="F239" s="6">
        <f t="shared" ref="F239:Q239" si="35">F231+F238</f>
        <v>29.35</v>
      </c>
      <c r="G239" s="6">
        <f t="shared" si="35"/>
        <v>27.12</v>
      </c>
      <c r="H239" s="6">
        <f t="shared" si="35"/>
        <v>160.57</v>
      </c>
      <c r="I239" s="6">
        <f t="shared" si="35"/>
        <v>981.90000000000009</v>
      </c>
      <c r="J239" s="6">
        <f t="shared" si="35"/>
        <v>1.7000000000000002</v>
      </c>
      <c r="K239" s="6">
        <f t="shared" si="35"/>
        <v>10.8</v>
      </c>
      <c r="L239" s="6">
        <f t="shared" si="35"/>
        <v>55.330000000000005</v>
      </c>
      <c r="M239" s="6">
        <f t="shared" si="35"/>
        <v>16.7</v>
      </c>
      <c r="N239" s="6">
        <f t="shared" si="35"/>
        <v>453</v>
      </c>
      <c r="O239" s="6">
        <f t="shared" si="35"/>
        <v>1054</v>
      </c>
      <c r="P239" s="6">
        <f t="shared" si="35"/>
        <v>199.7</v>
      </c>
      <c r="Q239" s="6">
        <f t="shared" si="35"/>
        <v>13.899999999999999</v>
      </c>
    </row>
    <row r="240" spans="1:17" ht="35.1" customHeight="1">
      <c r="A240" s="47" t="s">
        <v>56</v>
      </c>
      <c r="B240" s="47"/>
      <c r="C240" s="47"/>
      <c r="D240" s="47"/>
      <c r="E240" s="47"/>
      <c r="F240" s="6">
        <f t="shared" ref="F240:Q240" si="36">F239+F219+F199+F179+F159+F139+F119+F100+F80+F60+F40+F20</f>
        <v>345.59499999999997</v>
      </c>
      <c r="G240" s="6">
        <f t="shared" si="36"/>
        <v>328.03500000000003</v>
      </c>
      <c r="H240" s="6">
        <f t="shared" si="36"/>
        <v>1756.4450000000002</v>
      </c>
      <c r="I240" s="6">
        <f t="shared" si="36"/>
        <v>11113.789999999999</v>
      </c>
      <c r="J240" s="6">
        <f t="shared" si="36"/>
        <v>12.362499999999999</v>
      </c>
      <c r="K240" s="6">
        <f t="shared" si="36"/>
        <v>622.49999999999989</v>
      </c>
      <c r="L240" s="6">
        <f t="shared" si="36"/>
        <v>267.2</v>
      </c>
      <c r="M240" s="6">
        <f t="shared" si="36"/>
        <v>134.07999999999998</v>
      </c>
      <c r="N240" s="6">
        <f t="shared" si="36"/>
        <v>3236.3299999999995</v>
      </c>
      <c r="O240" s="6">
        <f t="shared" si="36"/>
        <v>6620.61</v>
      </c>
      <c r="P240" s="6">
        <f t="shared" si="36"/>
        <v>1975.26</v>
      </c>
      <c r="Q240" s="6">
        <f t="shared" si="36"/>
        <v>114.60999999999999</v>
      </c>
    </row>
    <row r="241" spans="1:17" ht="28.5" customHeight="1">
      <c r="A241" s="47" t="s">
        <v>46</v>
      </c>
      <c r="B241" s="47"/>
      <c r="C241" s="47"/>
      <c r="D241" s="47"/>
      <c r="E241" s="47"/>
      <c r="F241" s="22">
        <f>F240/12</f>
        <v>28.799583333333331</v>
      </c>
      <c r="G241" s="22">
        <f t="shared" ref="G241:Q241" si="37">G240/12</f>
        <v>27.336250000000003</v>
      </c>
      <c r="H241" s="22">
        <f t="shared" si="37"/>
        <v>146.37041666666667</v>
      </c>
      <c r="I241" s="22">
        <f t="shared" si="37"/>
        <v>926.14916666666659</v>
      </c>
      <c r="J241" s="22">
        <f t="shared" si="37"/>
        <v>1.0302083333333332</v>
      </c>
      <c r="K241" s="22">
        <f t="shared" si="37"/>
        <v>51.874999999999993</v>
      </c>
      <c r="L241" s="22">
        <f t="shared" si="37"/>
        <v>22.266666666666666</v>
      </c>
      <c r="M241" s="22">
        <f t="shared" si="37"/>
        <v>11.173333333333332</v>
      </c>
      <c r="N241" s="22">
        <f t="shared" si="37"/>
        <v>269.6941666666666</v>
      </c>
      <c r="O241" s="22">
        <f t="shared" si="37"/>
        <v>551.71749999999997</v>
      </c>
      <c r="P241" s="22">
        <f t="shared" si="37"/>
        <v>164.60499999999999</v>
      </c>
      <c r="Q241" s="22">
        <f t="shared" si="37"/>
        <v>9.5508333333333315</v>
      </c>
    </row>
    <row r="242" spans="1:17" ht="20.100000000000001" customHeight="1">
      <c r="A242" s="23"/>
      <c r="B242" s="23"/>
      <c r="C242" s="23"/>
      <c r="D242" s="23"/>
      <c r="E242" s="2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1:17" ht="20.100000000000001" customHeight="1">
      <c r="A243" s="13"/>
      <c r="B243" s="13"/>
      <c r="C243" s="13"/>
      <c r="D243" s="13"/>
      <c r="E243" s="13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1:17" ht="20.100000000000001" customHeight="1">
      <c r="A244" s="7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ht="20.100000000000001" customHeight="1">
      <c r="A245" s="48" t="s">
        <v>43</v>
      </c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</row>
    <row r="246" spans="1:17" ht="20.100000000000001" customHeight="1">
      <c r="A246" s="2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20.100000000000001" customHeight="1">
      <c r="A247" s="59" t="s">
        <v>44</v>
      </c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</row>
    <row r="248" spans="1:17" ht="20.100000000000001" customHeight="1">
      <c r="A248" s="60" t="s">
        <v>57</v>
      </c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</row>
    <row r="249" spans="1:17" ht="20.100000000000001" customHeight="1">
      <c r="A249" s="61" t="s">
        <v>58</v>
      </c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1:17" ht="20.100000000000001" customHeight="1">
      <c r="A250" s="45" t="s">
        <v>59</v>
      </c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</row>
    <row r="251" spans="1:17" ht="24" customHeight="1">
      <c r="A251" s="46" t="s">
        <v>60</v>
      </c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</row>
    <row r="252" spans="1:17" ht="20.100000000000001" customHeight="1">
      <c r="A252" s="2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20.100000000000001" customHeight="1">
      <c r="A253" s="2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20.100000000000001" customHeight="1"/>
    <row r="255" spans="1:17" ht="20.100000000000001" customHeight="1"/>
    <row r="256" spans="1:17" ht="25.5" customHeight="1"/>
    <row r="257" spans="1:17" ht="26.25" customHeight="1"/>
    <row r="258" spans="1:17" ht="27.75" customHeight="1"/>
    <row r="260" spans="1:17" ht="21.75" customHeight="1"/>
    <row r="262" spans="1:17" s="24" customFormat="1" ht="28.5" customHeight="1">
      <c r="A262" s="19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</row>
    <row r="263" spans="1:17" s="25" customFormat="1" ht="32.25" customHeight="1">
      <c r="A263" s="19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</row>
    <row r="264" spans="1:17" s="24" customFormat="1" ht="21.75" customHeight="1">
      <c r="A264" s="19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</row>
    <row r="265" spans="1:17" s="25" customFormat="1" ht="18.75" customHeight="1">
      <c r="A265" s="19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</row>
    <row r="266" spans="1:17" s="25" customFormat="1" ht="24" customHeight="1">
      <c r="A266" s="19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</row>
  </sheetData>
  <mergeCells count="309">
    <mergeCell ref="N6:Q6"/>
    <mergeCell ref="A1:H1"/>
    <mergeCell ref="I1:Q1"/>
    <mergeCell ref="A2:Q2"/>
    <mergeCell ref="F4:G4"/>
    <mergeCell ref="K4:L4"/>
    <mergeCell ref="F5:G5"/>
    <mergeCell ref="K5:L5"/>
    <mergeCell ref="A6:A7"/>
    <mergeCell ref="B6:D7"/>
    <mergeCell ref="E6:E7"/>
    <mergeCell ref="I6:I7"/>
    <mergeCell ref="J6:M6"/>
    <mergeCell ref="F6:H6"/>
    <mergeCell ref="B15:D15"/>
    <mergeCell ref="B16:D16"/>
    <mergeCell ref="B17:D17"/>
    <mergeCell ref="B18:D18"/>
    <mergeCell ref="A19:E19"/>
    <mergeCell ref="B8:D8"/>
    <mergeCell ref="B10:D10"/>
    <mergeCell ref="B11:D11"/>
    <mergeCell ref="A12:E12"/>
    <mergeCell ref="B14:D14"/>
    <mergeCell ref="A26:A27"/>
    <mergeCell ref="B26:D27"/>
    <mergeCell ref="E26:E27"/>
    <mergeCell ref="F26:H26"/>
    <mergeCell ref="A20:E20"/>
    <mergeCell ref="I26:I27"/>
    <mergeCell ref="J26:M26"/>
    <mergeCell ref="A21:H21"/>
    <mergeCell ref="I21:Q21"/>
    <mergeCell ref="A22:Q22"/>
    <mergeCell ref="F24:G24"/>
    <mergeCell ref="K24:L24"/>
    <mergeCell ref="F25:G25"/>
    <mergeCell ref="K25:L25"/>
    <mergeCell ref="N26:Q26"/>
    <mergeCell ref="F44:G44"/>
    <mergeCell ref="K44:L44"/>
    <mergeCell ref="F45:G45"/>
    <mergeCell ref="K45:L45"/>
    <mergeCell ref="B28:D28"/>
    <mergeCell ref="B30:D30"/>
    <mergeCell ref="B31:D31"/>
    <mergeCell ref="A32:E32"/>
    <mergeCell ref="B34:D34"/>
    <mergeCell ref="B35:D35"/>
    <mergeCell ref="B36:D36"/>
    <mergeCell ref="B37:D37"/>
    <mergeCell ref="B38:D38"/>
    <mergeCell ref="A39:E39"/>
    <mergeCell ref="A40:E40"/>
    <mergeCell ref="A41:H41"/>
    <mergeCell ref="I41:Q41"/>
    <mergeCell ref="A42:Q42"/>
    <mergeCell ref="A46:A47"/>
    <mergeCell ref="B46:D47"/>
    <mergeCell ref="E46:E47"/>
    <mergeCell ref="I46:I47"/>
    <mergeCell ref="J46:M46"/>
    <mergeCell ref="F46:H46"/>
    <mergeCell ref="B55:D55"/>
    <mergeCell ref="B56:D56"/>
    <mergeCell ref="N46:Q46"/>
    <mergeCell ref="B57:D57"/>
    <mergeCell ref="B58:D58"/>
    <mergeCell ref="A59:E59"/>
    <mergeCell ref="B48:D48"/>
    <mergeCell ref="B50:D50"/>
    <mergeCell ref="B51:D51"/>
    <mergeCell ref="A52:E52"/>
    <mergeCell ref="A60:E60"/>
    <mergeCell ref="I66:I67"/>
    <mergeCell ref="B54:D54"/>
    <mergeCell ref="A66:A67"/>
    <mergeCell ref="B66:D67"/>
    <mergeCell ref="E66:E67"/>
    <mergeCell ref="F66:H66"/>
    <mergeCell ref="J66:M66"/>
    <mergeCell ref="A61:H61"/>
    <mergeCell ref="I61:Q61"/>
    <mergeCell ref="A62:Q62"/>
    <mergeCell ref="F64:G64"/>
    <mergeCell ref="K64:L64"/>
    <mergeCell ref="F65:G65"/>
    <mergeCell ref="K65:L65"/>
    <mergeCell ref="N66:Q66"/>
    <mergeCell ref="F84:G84"/>
    <mergeCell ref="K84:L84"/>
    <mergeCell ref="F85:G85"/>
    <mergeCell ref="K85:L85"/>
    <mergeCell ref="B68:D68"/>
    <mergeCell ref="B70:D70"/>
    <mergeCell ref="B71:D71"/>
    <mergeCell ref="A72:E72"/>
    <mergeCell ref="B74:D74"/>
    <mergeCell ref="B75:D75"/>
    <mergeCell ref="B76:D76"/>
    <mergeCell ref="B77:D77"/>
    <mergeCell ref="B78:D78"/>
    <mergeCell ref="A79:E79"/>
    <mergeCell ref="A80:E80"/>
    <mergeCell ref="A81:H81"/>
    <mergeCell ref="I81:Q81"/>
    <mergeCell ref="A82:Q82"/>
    <mergeCell ref="A86:A87"/>
    <mergeCell ref="B86:D87"/>
    <mergeCell ref="E86:E87"/>
    <mergeCell ref="I86:I87"/>
    <mergeCell ref="J86:M86"/>
    <mergeCell ref="F86:H86"/>
    <mergeCell ref="B95:D95"/>
    <mergeCell ref="B96:D96"/>
    <mergeCell ref="N86:Q86"/>
    <mergeCell ref="B97:D97"/>
    <mergeCell ref="B98:D98"/>
    <mergeCell ref="A99:E99"/>
    <mergeCell ref="B88:D88"/>
    <mergeCell ref="B90:D90"/>
    <mergeCell ref="B91:D91"/>
    <mergeCell ref="A92:E92"/>
    <mergeCell ref="A100:E100"/>
    <mergeCell ref="I106:I107"/>
    <mergeCell ref="B94:D94"/>
    <mergeCell ref="J106:M106"/>
    <mergeCell ref="A101:H101"/>
    <mergeCell ref="I101:Q101"/>
    <mergeCell ref="A102:Q102"/>
    <mergeCell ref="F104:G104"/>
    <mergeCell ref="K104:L104"/>
    <mergeCell ref="F105:G105"/>
    <mergeCell ref="K105:L105"/>
    <mergeCell ref="M105:N105"/>
    <mergeCell ref="N106:Q106"/>
    <mergeCell ref="B108:D108"/>
    <mergeCell ref="B110:D110"/>
    <mergeCell ref="B111:D111"/>
    <mergeCell ref="A112:E112"/>
    <mergeCell ref="B114:D114"/>
    <mergeCell ref="A106:A107"/>
    <mergeCell ref="B106:D107"/>
    <mergeCell ref="E106:E107"/>
    <mergeCell ref="F106:H106"/>
    <mergeCell ref="F145:H145"/>
    <mergeCell ref="B115:D115"/>
    <mergeCell ref="B116:D116"/>
    <mergeCell ref="B117:D117"/>
    <mergeCell ref="A118:E118"/>
    <mergeCell ref="A119:E119"/>
    <mergeCell ref="A120:H120"/>
    <mergeCell ref="I125:I126"/>
    <mergeCell ref="J125:M125"/>
    <mergeCell ref="I120:Q120"/>
    <mergeCell ref="A121:Q121"/>
    <mergeCell ref="F123:G123"/>
    <mergeCell ref="K123:L123"/>
    <mergeCell ref="F124:G124"/>
    <mergeCell ref="K124:L124"/>
    <mergeCell ref="N125:Q125"/>
    <mergeCell ref="F125:H125"/>
    <mergeCell ref="A125:A126"/>
    <mergeCell ref="B125:D126"/>
    <mergeCell ref="E125:E126"/>
    <mergeCell ref="B127:D127"/>
    <mergeCell ref="B129:D129"/>
    <mergeCell ref="B130:D130"/>
    <mergeCell ref="A131:E131"/>
    <mergeCell ref="B133:D133"/>
    <mergeCell ref="B156:D156"/>
    <mergeCell ref="B157:D157"/>
    <mergeCell ref="N145:Q145"/>
    <mergeCell ref="B134:D134"/>
    <mergeCell ref="B135:D135"/>
    <mergeCell ref="B136:D136"/>
    <mergeCell ref="B137:D137"/>
    <mergeCell ref="A138:E138"/>
    <mergeCell ref="A139:E139"/>
    <mergeCell ref="A140:H140"/>
    <mergeCell ref="I140:Q140"/>
    <mergeCell ref="A141:Q141"/>
    <mergeCell ref="F143:G143"/>
    <mergeCell ref="K143:L143"/>
    <mergeCell ref="F144:G144"/>
    <mergeCell ref="K144:L144"/>
    <mergeCell ref="A145:A146"/>
    <mergeCell ref="B145:D146"/>
    <mergeCell ref="E145:E146"/>
    <mergeCell ref="I145:I146"/>
    <mergeCell ref="J145:M145"/>
    <mergeCell ref="A158:E158"/>
    <mergeCell ref="B147:D147"/>
    <mergeCell ref="B149:D149"/>
    <mergeCell ref="B150:D150"/>
    <mergeCell ref="A151:E151"/>
    <mergeCell ref="A159:E159"/>
    <mergeCell ref="I165:I166"/>
    <mergeCell ref="B153:D153"/>
    <mergeCell ref="A165:A166"/>
    <mergeCell ref="B165:D166"/>
    <mergeCell ref="E165:E166"/>
    <mergeCell ref="F165:H165"/>
    <mergeCell ref="B154:D154"/>
    <mergeCell ref="B155:D155"/>
    <mergeCell ref="J165:M165"/>
    <mergeCell ref="A160:H160"/>
    <mergeCell ref="I160:Q160"/>
    <mergeCell ref="A161:Q161"/>
    <mergeCell ref="F163:G163"/>
    <mergeCell ref="K163:L163"/>
    <mergeCell ref="F164:G164"/>
    <mergeCell ref="K164:L164"/>
    <mergeCell ref="N165:Q165"/>
    <mergeCell ref="F183:G183"/>
    <mergeCell ref="K183:L183"/>
    <mergeCell ref="F184:G184"/>
    <mergeCell ref="K184:L184"/>
    <mergeCell ref="B167:D167"/>
    <mergeCell ref="B169:D169"/>
    <mergeCell ref="B170:D170"/>
    <mergeCell ref="A171:E171"/>
    <mergeCell ref="B173:D173"/>
    <mergeCell ref="B174:D174"/>
    <mergeCell ref="B175:D175"/>
    <mergeCell ref="B176:D176"/>
    <mergeCell ref="B177:D177"/>
    <mergeCell ref="A178:E178"/>
    <mergeCell ref="A179:E179"/>
    <mergeCell ref="A180:H180"/>
    <mergeCell ref="I180:Q180"/>
    <mergeCell ref="A181:Q181"/>
    <mergeCell ref="A185:A186"/>
    <mergeCell ref="B185:D186"/>
    <mergeCell ref="E185:E186"/>
    <mergeCell ref="I185:I186"/>
    <mergeCell ref="J185:M185"/>
    <mergeCell ref="F185:H185"/>
    <mergeCell ref="B194:D194"/>
    <mergeCell ref="B195:D195"/>
    <mergeCell ref="N185:Q185"/>
    <mergeCell ref="B196:D196"/>
    <mergeCell ref="B197:D197"/>
    <mergeCell ref="A198:E198"/>
    <mergeCell ref="B187:D187"/>
    <mergeCell ref="B189:D189"/>
    <mergeCell ref="B190:D190"/>
    <mergeCell ref="A191:E191"/>
    <mergeCell ref="A199:E199"/>
    <mergeCell ref="I205:I206"/>
    <mergeCell ref="B193:D193"/>
    <mergeCell ref="J205:M205"/>
    <mergeCell ref="A200:H200"/>
    <mergeCell ref="I200:Q200"/>
    <mergeCell ref="A201:Q201"/>
    <mergeCell ref="F203:G203"/>
    <mergeCell ref="K203:L203"/>
    <mergeCell ref="F204:G204"/>
    <mergeCell ref="K204:L204"/>
    <mergeCell ref="N205:Q205"/>
    <mergeCell ref="B207:D207"/>
    <mergeCell ref="B209:D209"/>
    <mergeCell ref="B210:D210"/>
    <mergeCell ref="A211:E211"/>
    <mergeCell ref="B213:D213"/>
    <mergeCell ref="A205:A206"/>
    <mergeCell ref="B205:D206"/>
    <mergeCell ref="E205:E206"/>
    <mergeCell ref="F205:H205"/>
    <mergeCell ref="B214:D214"/>
    <mergeCell ref="B215:D215"/>
    <mergeCell ref="B216:D216"/>
    <mergeCell ref="B217:D217"/>
    <mergeCell ref="A218:E218"/>
    <mergeCell ref="A219:E219"/>
    <mergeCell ref="I225:I226"/>
    <mergeCell ref="J225:M225"/>
    <mergeCell ref="A220:H220"/>
    <mergeCell ref="I220:Q220"/>
    <mergeCell ref="A221:Q221"/>
    <mergeCell ref="F223:G223"/>
    <mergeCell ref="K223:L223"/>
    <mergeCell ref="F224:G224"/>
    <mergeCell ref="K224:L224"/>
    <mergeCell ref="M224:N224"/>
    <mergeCell ref="N225:Q225"/>
    <mergeCell ref="B227:D227"/>
    <mergeCell ref="B229:D229"/>
    <mergeCell ref="B230:D230"/>
    <mergeCell ref="A231:E231"/>
    <mergeCell ref="B233:D233"/>
    <mergeCell ref="A225:A226"/>
    <mergeCell ref="B225:D226"/>
    <mergeCell ref="E225:E226"/>
    <mergeCell ref="F225:H225"/>
    <mergeCell ref="A250:Q250"/>
    <mergeCell ref="A251:Q251"/>
    <mergeCell ref="A240:E240"/>
    <mergeCell ref="A241:E241"/>
    <mergeCell ref="A245:Q245"/>
    <mergeCell ref="B234:D234"/>
    <mergeCell ref="B235:D235"/>
    <mergeCell ref="B236:D236"/>
    <mergeCell ref="B237:D237"/>
    <mergeCell ref="A238:E238"/>
    <mergeCell ref="A239:E239"/>
    <mergeCell ref="A247:Q247"/>
    <mergeCell ref="A248:Q248"/>
    <mergeCell ref="A249:Q249"/>
  </mergeCells>
  <pageMargins left="0.42" right="0.28000000000000003" top="0.44" bottom="0.21" header="0.31496062992125984" footer="0.17"/>
  <pageSetup paperSize="9" scale="88" orientation="landscape" r:id="rId1"/>
  <rowBreaks count="12" manualBreakCount="12">
    <brk id="20" max="16383" man="1"/>
    <brk id="40" max="16383" man="1"/>
    <brk id="60" max="16383" man="1"/>
    <brk id="80" max="16383" man="1"/>
    <brk id="100" max="16383" man="1"/>
    <brk id="119" max="16383" man="1"/>
    <brk id="139" max="16383" man="1"/>
    <brk id="159" max="16383" man="1"/>
    <brk id="179" max="16383" man="1"/>
    <brk id="199" max="16383" man="1"/>
    <brk id="219" max="16383" man="1"/>
    <brk id="2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SERVER(STK)</dc:creator>
  <cp:lastModifiedBy>Пользователь Windows</cp:lastModifiedBy>
  <cp:lastPrinted>2022-04-14T10:07:22Z</cp:lastPrinted>
  <dcterms:created xsi:type="dcterms:W3CDTF">2022-03-15T07:50:18Z</dcterms:created>
  <dcterms:modified xsi:type="dcterms:W3CDTF">2023-11-03T07:00:03Z</dcterms:modified>
</cp:coreProperties>
</file>